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7620" activeTab="2"/>
  </bookViews>
  <sheets>
    <sheet name="監督・選手名簿" sheetId="1" r:id="rId1"/>
    <sheet name="レーススコア（記入用）" sheetId="2" r:id="rId2"/>
    <sheet name="郡市別得点表(出力用)" sheetId="3" r:id="rId3"/>
    <sheet name="個人スコア" sheetId="4" r:id="rId4"/>
  </sheets>
  <definedNames>
    <definedName name="_xlnm.Print_Area" localSheetId="1">'レーススコア（記入用）'!$B$3:$U$36</definedName>
    <definedName name="_xlnm.Print_Area" localSheetId="0">'監督・選手名簿'!$B$2:$J$20</definedName>
    <definedName name="_xlnm.Print_Area" localSheetId="2">'郡市別得点表(出力用)'!$B$2:$S$39</definedName>
    <definedName name="_xlnm.Print_Area" localSheetId="3">'個人スコア'!$B$3:$S$36</definedName>
  </definedNames>
  <calcPr fullCalcOnLoad="1"/>
</workbook>
</file>

<file path=xl/comments2.xml><?xml version="1.0" encoding="utf-8"?>
<comments xmlns="http://schemas.openxmlformats.org/spreadsheetml/2006/main">
  <authors>
    <author>剣持光信</author>
  </authors>
  <commentList>
    <comment ref="J2" authorId="0">
      <text>
        <r>
          <rPr>
            <sz val="12"/>
            <rFont val="ＭＳ Ｐゴシック"/>
            <family val="3"/>
          </rPr>
          <t>ボーナス得点は　２
低得点は　　　　　３
　　　　　　　　　　　　　　を記入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<sst xmlns="http://schemas.openxmlformats.org/spreadsheetml/2006/main" count="291" uniqueCount="155">
  <si>
    <t>番号</t>
  </si>
  <si>
    <t>郡市名</t>
  </si>
  <si>
    <t>千葉市</t>
  </si>
  <si>
    <t>市川市</t>
  </si>
  <si>
    <t>船橋市</t>
  </si>
  <si>
    <t>館山市</t>
  </si>
  <si>
    <t>石井　英行</t>
  </si>
  <si>
    <t>大橋　一之</t>
  </si>
  <si>
    <t>木更津市</t>
  </si>
  <si>
    <t>蛭田　広美</t>
  </si>
  <si>
    <t>習志野市</t>
  </si>
  <si>
    <t>市原市</t>
  </si>
  <si>
    <t>鴨川市</t>
  </si>
  <si>
    <t>　</t>
  </si>
  <si>
    <t>監督・選手名簿</t>
  </si>
  <si>
    <t>郡　　　市</t>
  </si>
  <si>
    <t>監　　　督</t>
  </si>
  <si>
    <t>選　　　　　手</t>
  </si>
  <si>
    <t>男　　　　　子</t>
  </si>
  <si>
    <t>女　　　　　子</t>
  </si>
  <si>
    <t>郡　市　別　得　点　表</t>
  </si>
  <si>
    <t>得点合計</t>
  </si>
  <si>
    <t>種　　　　目</t>
  </si>
  <si>
    <t>郡　　　　市</t>
  </si>
  <si>
    <t>第１レース</t>
  </si>
  <si>
    <t>第２レース</t>
  </si>
  <si>
    <t>選　　手</t>
  </si>
  <si>
    <t>男　　　　　　　　子</t>
  </si>
  <si>
    <t>女　　　　　　　　子</t>
  </si>
  <si>
    <t>総　　合</t>
  </si>
  <si>
    <t>順位</t>
  </si>
  <si>
    <t>得点</t>
  </si>
  <si>
    <t>順　位</t>
  </si>
  <si>
    <t>大会得点</t>
  </si>
  <si>
    <t>男子</t>
  </si>
  <si>
    <t>女子</t>
  </si>
  <si>
    <t>大会参加郡市数</t>
  </si>
  <si>
    <t>男子選手数</t>
  </si>
  <si>
    <t>女子選手数</t>
  </si>
  <si>
    <t>順位</t>
  </si>
  <si>
    <t>得点</t>
  </si>
  <si>
    <t>フィニッシュ後、リタイアしたヨット</t>
  </si>
  <si>
    <t>失格とされたヨット</t>
  </si>
  <si>
    <t>男子得点表</t>
  </si>
  <si>
    <t>女子得点表</t>
  </si>
  <si>
    <t>大会得点表</t>
  </si>
  <si>
    <t>NO RACE(レース中止)</t>
  </si>
  <si>
    <t>松戸市</t>
  </si>
  <si>
    <t>DNS</t>
  </si>
  <si>
    <t>レース記録表</t>
  </si>
  <si>
    <t>Sail No</t>
  </si>
  <si>
    <t>DNC</t>
  </si>
  <si>
    <t>DNF</t>
  </si>
  <si>
    <t>フィニッシュしなかったヨット</t>
  </si>
  <si>
    <t>RET</t>
  </si>
  <si>
    <t>RET</t>
  </si>
  <si>
    <t>DSQ</t>
  </si>
  <si>
    <t>DSQ</t>
  </si>
  <si>
    <t>NO</t>
  </si>
  <si>
    <t>NO</t>
  </si>
  <si>
    <t>入力ヶ所</t>
  </si>
  <si>
    <t>自動計算・入力ヶ所</t>
  </si>
  <si>
    <t>郡市一覧表</t>
  </si>
  <si>
    <t>郡市名称</t>
  </si>
  <si>
    <t>銚子市</t>
  </si>
  <si>
    <t>野田市</t>
  </si>
  <si>
    <t>茂原市</t>
  </si>
  <si>
    <t>八千代市</t>
  </si>
  <si>
    <t>香取郡</t>
  </si>
  <si>
    <t>印旛郡市</t>
  </si>
  <si>
    <t>山武郡市</t>
  </si>
  <si>
    <t>柏市</t>
  </si>
  <si>
    <t>長生郡</t>
  </si>
  <si>
    <t>流山市</t>
  </si>
  <si>
    <t>勝浦市</t>
  </si>
  <si>
    <t>我孫子市</t>
  </si>
  <si>
    <t>君津市</t>
  </si>
  <si>
    <t>富津市</t>
  </si>
  <si>
    <t>袖ヶ浦市</t>
  </si>
  <si>
    <t>浦安市</t>
  </si>
  <si>
    <t>成田市</t>
  </si>
  <si>
    <t>鎌ヶ谷市</t>
  </si>
  <si>
    <t>風向</t>
  </si>
  <si>
    <t>風速</t>
  </si>
  <si>
    <t>記録</t>
  </si>
  <si>
    <t>プロテスト</t>
  </si>
  <si>
    <t>レース委員長</t>
  </si>
  <si>
    <t>盛谷　洋一</t>
  </si>
  <si>
    <t>ボーナス得点</t>
  </si>
  <si>
    <t>低得点</t>
  </si>
  <si>
    <t>得点形式</t>
  </si>
  <si>
    <t>OCS</t>
  </si>
  <si>
    <t>スタートしなかった：スタート・エリアに来なかった。</t>
  </si>
  <si>
    <t>スタートしなかった（DNCとOCS以外。）。</t>
  </si>
  <si>
    <t>スタートしなかった：スタート・ラインのコース・サイドにいて規則29.1または30.1に違反した。</t>
  </si>
  <si>
    <t>BFD</t>
  </si>
  <si>
    <t>規則30.3に基づく失格</t>
  </si>
  <si>
    <t>OCS</t>
  </si>
  <si>
    <t>男　　　　　　　　子</t>
  </si>
  <si>
    <t>女　　　　　　　　子</t>
  </si>
  <si>
    <t>Sail No</t>
  </si>
  <si>
    <t>順位</t>
  </si>
  <si>
    <t>得点</t>
  </si>
  <si>
    <t>順　位</t>
  </si>
  <si>
    <t>DNC</t>
  </si>
  <si>
    <t>DNS</t>
  </si>
  <si>
    <t>OCS</t>
  </si>
  <si>
    <t>BFD</t>
  </si>
  <si>
    <t>BFD</t>
  </si>
  <si>
    <t>DNF</t>
  </si>
  <si>
    <t>フィニッシュしなかったヨット</t>
  </si>
  <si>
    <t>RET</t>
  </si>
  <si>
    <t>RET</t>
  </si>
  <si>
    <t>DSQ</t>
  </si>
  <si>
    <t>DSQ</t>
  </si>
  <si>
    <t>NO</t>
  </si>
  <si>
    <t>南房総市・安房郡</t>
  </si>
  <si>
    <t>香取市</t>
  </si>
  <si>
    <t>夷隅市</t>
  </si>
  <si>
    <t>匝瑳市</t>
  </si>
  <si>
    <t>旭市</t>
  </si>
  <si>
    <t>根津　久一郎</t>
  </si>
  <si>
    <t>堀江　淳</t>
  </si>
  <si>
    <t>河合　潤</t>
  </si>
  <si>
    <t>岩崎　利幸</t>
  </si>
  <si>
    <t>岩瀬　弥一郎</t>
  </si>
  <si>
    <t>吉本　一明</t>
  </si>
  <si>
    <t>鈴木　稔</t>
  </si>
  <si>
    <t>三平　輝夫</t>
  </si>
  <si>
    <t>安西　博美</t>
  </si>
  <si>
    <t>小川　勝</t>
  </si>
  <si>
    <t>南房総市・安房郡</t>
  </si>
  <si>
    <t>蛭田　豊</t>
  </si>
  <si>
    <t>橋本　務</t>
  </si>
  <si>
    <t>佐藤　孝郎</t>
  </si>
  <si>
    <t>斉藤　健一</t>
  </si>
  <si>
    <t>目黒　たみお</t>
  </si>
  <si>
    <t>浦安市</t>
  </si>
  <si>
    <t>佐藤　潔</t>
  </si>
  <si>
    <t>大工　昌也</t>
  </si>
  <si>
    <t>齋藤開世</t>
  </si>
  <si>
    <t>森　康行</t>
  </si>
  <si>
    <t>見目なおこ</t>
  </si>
  <si>
    <t>天野　正志</t>
  </si>
  <si>
    <t>長谷川　貢一</t>
  </si>
  <si>
    <t>土屋　明</t>
  </si>
  <si>
    <t>佐々木　健</t>
  </si>
  <si>
    <t>11227(絆</t>
  </si>
  <si>
    <t>第69 回　千葉県民体育大会　　ヨットレース</t>
  </si>
  <si>
    <t>第69回千葉県民体育大会　レース記録表(個人）</t>
  </si>
  <si>
    <t>伊藤亮一</t>
  </si>
  <si>
    <t>三橋茂樹</t>
  </si>
  <si>
    <t>南</t>
  </si>
  <si>
    <t>2m</t>
  </si>
  <si>
    <t>4m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</si>
</sst>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#"/>
    <numFmt numFmtId="178" formatCode="##,##0"/>
    <numFmt numFmtId="179" formatCode="0_ "/>
    <numFmt numFmtId="180" formatCode="0_);[Red]\(0\)"/>
    <numFmt numFmtId="181" formatCode="#\ ##0"/>
    <numFmt numFmtId="182" formatCode="#,##0&quot;郡市&quot;"/>
    <numFmt numFmtId="183" formatCode="#,##0&quot;選手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82" fontId="2" fillId="32" borderId="0" xfId="0" applyNumberFormat="1" applyFont="1" applyFill="1" applyAlignment="1">
      <alignment vertical="center"/>
    </xf>
    <xf numFmtId="183" fontId="2" fillId="32" borderId="0" xfId="0" applyNumberFormat="1" applyFont="1" applyFill="1" applyAlignment="1">
      <alignment vertical="center"/>
    </xf>
    <xf numFmtId="182" fontId="2" fillId="33" borderId="0" xfId="0" applyNumberFormat="1" applyFont="1" applyFill="1" applyAlignment="1">
      <alignment vertical="center"/>
    </xf>
    <xf numFmtId="183" fontId="2" fillId="33" borderId="0" xfId="0" applyNumberFormat="1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180" fontId="4" fillId="0" borderId="10" xfId="0" applyNumberFormat="1" applyFont="1" applyFill="1" applyBorder="1" applyAlignment="1" applyProtection="1">
      <alignment horizontal="center" vertical="center"/>
      <protection hidden="1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81" fontId="4" fillId="0" borderId="14" xfId="0" applyNumberFormat="1" applyFont="1" applyFill="1" applyBorder="1" applyAlignment="1" applyProtection="1">
      <alignment horizontal="center" vertical="center"/>
      <protection locked="0"/>
    </xf>
    <xf numFmtId="181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 applyProtection="1">
      <alignment horizontal="center" vertical="center"/>
      <protection hidden="1"/>
    </xf>
    <xf numFmtId="18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180" fontId="2" fillId="0" borderId="14" xfId="0" applyNumberFormat="1" applyFont="1" applyFill="1" applyBorder="1" applyAlignment="1" applyProtection="1">
      <alignment horizontal="center" vertical="center"/>
      <protection hidden="1"/>
    </xf>
    <xf numFmtId="18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5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zoomScaleSheetLayoutView="100" zoomScalePageLayoutView="0" workbookViewId="0" topLeftCell="A7">
      <selection activeCell="C14" sqref="C14"/>
    </sheetView>
  </sheetViews>
  <sheetFormatPr defaultColWidth="9.00390625" defaultRowHeight="13.5"/>
  <cols>
    <col min="1" max="1" width="9.00390625" style="1" customWidth="1"/>
    <col min="2" max="2" width="5.25390625" style="1" customWidth="1"/>
    <col min="3" max="3" width="10.75390625" style="1" customWidth="1"/>
    <col min="4" max="10" width="13.625" style="1" customWidth="1"/>
    <col min="11" max="16384" width="9.00390625" style="1" customWidth="1"/>
  </cols>
  <sheetData>
    <row r="2" spans="2:10" ht="28.5" customHeight="1">
      <c r="B2" s="25" t="s">
        <v>14</v>
      </c>
      <c r="C2" s="25"/>
      <c r="D2" s="25"/>
      <c r="E2" s="25"/>
      <c r="F2" s="25"/>
      <c r="G2" s="25"/>
      <c r="H2" s="25"/>
      <c r="I2" s="25"/>
      <c r="J2" s="25"/>
    </row>
    <row r="3" spans="2:10" ht="14.25">
      <c r="B3" s="3"/>
      <c r="C3" s="3"/>
      <c r="D3" s="3"/>
      <c r="E3" s="3"/>
      <c r="F3" s="3"/>
      <c r="G3" s="3"/>
      <c r="H3" s="3"/>
      <c r="I3" s="3"/>
      <c r="J3" s="3"/>
    </row>
    <row r="4" spans="2:10" ht="23.25" customHeight="1">
      <c r="B4" s="26" t="s">
        <v>15</v>
      </c>
      <c r="C4" s="27"/>
      <c r="D4" s="26" t="s">
        <v>18</v>
      </c>
      <c r="E4" s="28"/>
      <c r="F4" s="28"/>
      <c r="G4" s="27"/>
      <c r="H4" s="26" t="s">
        <v>19</v>
      </c>
      <c r="I4" s="28"/>
      <c r="J4" s="27"/>
    </row>
    <row r="5" spans="2:10" ht="23.25" customHeight="1">
      <c r="B5" s="4" t="s">
        <v>0</v>
      </c>
      <c r="C5" s="4" t="s">
        <v>1</v>
      </c>
      <c r="D5" s="4" t="s">
        <v>16</v>
      </c>
      <c r="E5" s="26" t="s">
        <v>17</v>
      </c>
      <c r="F5" s="28"/>
      <c r="G5" s="27"/>
      <c r="H5" s="4" t="s">
        <v>16</v>
      </c>
      <c r="I5" s="26" t="s">
        <v>17</v>
      </c>
      <c r="J5" s="27"/>
    </row>
    <row r="6" spans="1:10" ht="23.25" customHeight="1">
      <c r="A6" s="2">
        <f>IF(B6="","",1)</f>
        <v>1</v>
      </c>
      <c r="B6" s="4">
        <v>1</v>
      </c>
      <c r="C6" s="6" t="str">
        <f>IF(B6="","",VLOOKUP(B6,B31:C63,2))</f>
        <v>千葉市</v>
      </c>
      <c r="D6" s="5" t="s">
        <v>121</v>
      </c>
      <c r="E6" s="5" t="s">
        <v>140</v>
      </c>
      <c r="F6" s="5"/>
      <c r="G6" s="5"/>
      <c r="H6" s="5" t="s">
        <v>122</v>
      </c>
      <c r="I6" s="5"/>
      <c r="J6" s="5"/>
    </row>
    <row r="7" spans="1:10" ht="23.25" customHeight="1">
      <c r="A7" s="2">
        <f>IF(B7="","",A6+1)</f>
        <v>2</v>
      </c>
      <c r="B7" s="4">
        <v>3</v>
      </c>
      <c r="C7" s="6" t="str">
        <f>IF(B7="","",VLOOKUP(B7,B32:C64,2))</f>
        <v>銚子市</v>
      </c>
      <c r="D7" s="5" t="s">
        <v>124</v>
      </c>
      <c r="E7" s="5"/>
      <c r="F7" s="5"/>
      <c r="G7" s="5"/>
      <c r="H7" s="5"/>
      <c r="I7" s="5"/>
      <c r="J7" s="5"/>
    </row>
    <row r="8" spans="1:10" ht="23.25" customHeight="1">
      <c r="A8" s="2">
        <f aca="true" t="shared" si="0" ref="A8:A20">IF(B8="","",A7+1)</f>
        <v>3</v>
      </c>
      <c r="B8" s="4">
        <v>4</v>
      </c>
      <c r="C8" s="6" t="str">
        <f>IF(B8="","",VLOOKUP(B8,B33:C65,2))</f>
        <v>船橋市</v>
      </c>
      <c r="D8" s="5" t="s">
        <v>6</v>
      </c>
      <c r="E8" s="5" t="s">
        <v>87</v>
      </c>
      <c r="F8" s="5"/>
      <c r="G8" s="5"/>
      <c r="H8" s="5" t="s">
        <v>125</v>
      </c>
      <c r="I8" s="5" t="s">
        <v>123</v>
      </c>
      <c r="J8" s="5"/>
    </row>
    <row r="9" spans="1:10" ht="23.25" customHeight="1">
      <c r="A9" s="2">
        <f t="shared" si="0"/>
        <v>4</v>
      </c>
      <c r="B9" s="4">
        <v>5</v>
      </c>
      <c r="C9" s="6" t="str">
        <f>IF(B9="","",VLOOKUP(B9,B34:C66,2))</f>
        <v>館山市</v>
      </c>
      <c r="D9" s="5" t="s">
        <v>126</v>
      </c>
      <c r="E9" s="5" t="s">
        <v>127</v>
      </c>
      <c r="F9" s="5" t="s">
        <v>128</v>
      </c>
      <c r="G9" s="5"/>
      <c r="H9" s="5" t="s">
        <v>7</v>
      </c>
      <c r="I9" s="5" t="s">
        <v>129</v>
      </c>
      <c r="J9" s="5"/>
    </row>
    <row r="10" spans="1:10" ht="23.25" customHeight="1">
      <c r="A10" s="2">
        <f t="shared" si="0"/>
        <v>5</v>
      </c>
      <c r="B10" s="4">
        <v>6</v>
      </c>
      <c r="C10" s="6" t="s">
        <v>8</v>
      </c>
      <c r="D10" s="5" t="s">
        <v>130</v>
      </c>
      <c r="E10" s="5" t="s">
        <v>143</v>
      </c>
      <c r="F10" s="5"/>
      <c r="G10" s="5"/>
      <c r="H10" s="5"/>
      <c r="I10" s="5"/>
      <c r="J10" s="5"/>
    </row>
    <row r="11" spans="1:10" ht="23.25" customHeight="1">
      <c r="A11" s="2">
        <f t="shared" si="0"/>
        <v>6</v>
      </c>
      <c r="B11" s="4">
        <v>7</v>
      </c>
      <c r="C11" s="24" t="s">
        <v>131</v>
      </c>
      <c r="D11" s="5" t="s">
        <v>132</v>
      </c>
      <c r="E11" s="5" t="s">
        <v>144</v>
      </c>
      <c r="F11" s="5" t="s">
        <v>145</v>
      </c>
      <c r="G11" s="5"/>
      <c r="H11" s="5" t="s">
        <v>133</v>
      </c>
      <c r="I11" s="5" t="s">
        <v>9</v>
      </c>
      <c r="J11" s="5"/>
    </row>
    <row r="12" spans="1:10" ht="23.25" customHeight="1">
      <c r="A12" s="2">
        <f t="shared" si="0"/>
        <v>7</v>
      </c>
      <c r="B12" s="4">
        <v>8</v>
      </c>
      <c r="C12" s="23" t="s">
        <v>47</v>
      </c>
      <c r="D12" s="5"/>
      <c r="E12" s="5"/>
      <c r="F12" s="5"/>
      <c r="G12" s="5"/>
      <c r="H12" s="5"/>
      <c r="I12" s="5"/>
      <c r="J12" s="5"/>
    </row>
    <row r="13" spans="1:10" ht="23.25" customHeight="1">
      <c r="A13" s="2">
        <f t="shared" si="0"/>
        <v>8</v>
      </c>
      <c r="B13" s="4">
        <v>19</v>
      </c>
      <c r="C13" s="23" t="s">
        <v>71</v>
      </c>
      <c r="D13" s="5"/>
      <c r="E13" s="5" t="s">
        <v>146</v>
      </c>
      <c r="F13" s="5" t="s">
        <v>134</v>
      </c>
      <c r="G13" s="5"/>
      <c r="H13" s="5"/>
      <c r="I13" s="5"/>
      <c r="J13" s="5"/>
    </row>
    <row r="14" spans="1:10" ht="23.25" customHeight="1">
      <c r="A14" s="2">
        <f t="shared" si="0"/>
        <v>9</v>
      </c>
      <c r="B14" s="4">
        <v>24</v>
      </c>
      <c r="C14" s="6" t="s">
        <v>12</v>
      </c>
      <c r="D14" s="5"/>
      <c r="E14" s="5"/>
      <c r="F14" s="5"/>
      <c r="G14" s="5"/>
      <c r="H14" s="5"/>
      <c r="I14" s="5"/>
      <c r="J14" s="5"/>
    </row>
    <row r="15" spans="1:10" ht="23.25" customHeight="1">
      <c r="A15" s="2">
        <f t="shared" si="0"/>
        <v>10</v>
      </c>
      <c r="B15" s="4">
        <v>26</v>
      </c>
      <c r="C15" s="6" t="s">
        <v>75</v>
      </c>
      <c r="D15" s="5" t="s">
        <v>135</v>
      </c>
      <c r="E15" s="5" t="s">
        <v>136</v>
      </c>
      <c r="F15" s="5" t="s">
        <v>141</v>
      </c>
      <c r="G15" s="5"/>
      <c r="H15" s="5" t="s">
        <v>142</v>
      </c>
      <c r="I15" s="5" t="s">
        <v>142</v>
      </c>
      <c r="J15" s="5"/>
    </row>
    <row r="16" spans="1:10" ht="23.25" customHeight="1">
      <c r="A16" s="2">
        <f t="shared" si="0"/>
        <v>11</v>
      </c>
      <c r="B16" s="4">
        <v>30</v>
      </c>
      <c r="C16" s="6" t="s">
        <v>137</v>
      </c>
      <c r="D16" s="5" t="s">
        <v>138</v>
      </c>
      <c r="E16" s="5" t="s">
        <v>138</v>
      </c>
      <c r="F16" s="5" t="s">
        <v>139</v>
      </c>
      <c r="G16" s="5"/>
      <c r="H16" s="5"/>
      <c r="I16" s="5"/>
      <c r="J16" s="5"/>
    </row>
    <row r="17" spans="1:10" ht="23.25" customHeight="1">
      <c r="A17" s="2">
        <f t="shared" si="0"/>
      </c>
      <c r="B17" s="4"/>
      <c r="C17" s="6"/>
      <c r="D17" s="5"/>
      <c r="E17" s="5"/>
      <c r="F17" s="5"/>
      <c r="G17" s="5"/>
      <c r="H17" s="5"/>
      <c r="I17" s="5"/>
      <c r="J17" s="5"/>
    </row>
    <row r="18" spans="1:10" ht="23.25" customHeight="1">
      <c r="A18" s="2">
        <f t="shared" si="0"/>
      </c>
      <c r="B18" s="4"/>
      <c r="C18" s="6">
        <f>IF(B18="","",VLOOKUP(B18,B43:C75,2))</f>
      </c>
      <c r="D18" s="5"/>
      <c r="E18" s="5"/>
      <c r="F18" s="5"/>
      <c r="G18" s="5"/>
      <c r="H18" s="5"/>
      <c r="I18" s="5"/>
      <c r="J18" s="5"/>
    </row>
    <row r="19" spans="1:10" ht="23.25" customHeight="1">
      <c r="A19" s="2">
        <f t="shared" si="0"/>
      </c>
      <c r="B19" s="4"/>
      <c r="C19" s="6">
        <f>IF(B19="","",VLOOKUP(B19,B44:C76,2))</f>
      </c>
      <c r="D19" s="5" t="s">
        <v>13</v>
      </c>
      <c r="E19" s="5"/>
      <c r="F19" s="5"/>
      <c r="G19" s="5"/>
      <c r="H19" s="5"/>
      <c r="I19" s="5"/>
      <c r="J19" s="5"/>
    </row>
    <row r="20" spans="1:10" ht="23.25" customHeight="1">
      <c r="A20" s="2">
        <f t="shared" si="0"/>
      </c>
      <c r="B20" s="4"/>
      <c r="C20" s="6">
        <f>IF(B20="","",VLOOKUP(B20,B45:C77,2))</f>
      </c>
      <c r="D20" s="5"/>
      <c r="E20" s="5"/>
      <c r="F20" s="5"/>
      <c r="G20" s="5"/>
      <c r="H20" s="5"/>
      <c r="I20" s="5"/>
      <c r="J20" s="5"/>
    </row>
    <row r="22" spans="3:8" ht="14.25">
      <c r="C22" s="1" t="s">
        <v>34</v>
      </c>
      <c r="H22" s="1" t="s">
        <v>35</v>
      </c>
    </row>
    <row r="23" spans="3:9" ht="14.25">
      <c r="C23" s="13">
        <f>COUNTA(B6:B20)</f>
        <v>11</v>
      </c>
      <c r="D23" s="14">
        <f>COUNTA(E6:F20)</f>
        <v>13</v>
      </c>
      <c r="H23" s="13">
        <f>COUNTA(H6:H20)</f>
        <v>5</v>
      </c>
      <c r="I23" s="14">
        <f>COUNTA(I6:I20)</f>
        <v>4</v>
      </c>
    </row>
    <row r="29" ht="14.25">
      <c r="B29" s="1" t="s">
        <v>62</v>
      </c>
    </row>
    <row r="30" spans="2:3" ht="14.25">
      <c r="B30" s="1" t="s">
        <v>0</v>
      </c>
      <c r="C30" s="1" t="s">
        <v>63</v>
      </c>
    </row>
    <row r="31" spans="2:3" ht="14.25">
      <c r="B31" s="1">
        <v>1</v>
      </c>
      <c r="C31" s="1" t="s">
        <v>2</v>
      </c>
    </row>
    <row r="32" spans="2:3" ht="14.25">
      <c r="B32" s="1">
        <v>2</v>
      </c>
      <c r="C32" s="1" t="s">
        <v>3</v>
      </c>
    </row>
    <row r="33" spans="2:3" ht="14.25">
      <c r="B33" s="1">
        <v>3</v>
      </c>
      <c r="C33" s="1" t="s">
        <v>64</v>
      </c>
    </row>
    <row r="34" spans="2:3" ht="14.25">
      <c r="B34" s="1">
        <v>4</v>
      </c>
      <c r="C34" s="1" t="s">
        <v>4</v>
      </c>
    </row>
    <row r="35" spans="2:3" ht="14.25">
      <c r="B35" s="1">
        <v>5</v>
      </c>
      <c r="C35" s="11" t="s">
        <v>5</v>
      </c>
    </row>
    <row r="36" spans="2:3" ht="14.25">
      <c r="B36" s="1">
        <v>6</v>
      </c>
      <c r="C36" s="11" t="s">
        <v>8</v>
      </c>
    </row>
    <row r="37" spans="2:3" ht="14.25">
      <c r="B37" s="1">
        <v>7</v>
      </c>
      <c r="C37" s="11" t="s">
        <v>116</v>
      </c>
    </row>
    <row r="38" spans="2:3" ht="14.25">
      <c r="B38" s="1">
        <v>8</v>
      </c>
      <c r="C38" s="11" t="s">
        <v>47</v>
      </c>
    </row>
    <row r="39" spans="2:3" ht="14.25">
      <c r="B39" s="1">
        <v>9</v>
      </c>
      <c r="C39" s="1" t="s">
        <v>65</v>
      </c>
    </row>
    <row r="40" spans="2:3" ht="14.25">
      <c r="B40" s="1">
        <v>10</v>
      </c>
      <c r="C40" s="1" t="s">
        <v>117</v>
      </c>
    </row>
    <row r="41" spans="2:3" ht="14.25">
      <c r="B41" s="1">
        <v>11</v>
      </c>
      <c r="C41" s="1" t="s">
        <v>66</v>
      </c>
    </row>
    <row r="42" spans="2:3" ht="14.25">
      <c r="B42" s="1">
        <v>12</v>
      </c>
      <c r="C42" s="1" t="s">
        <v>10</v>
      </c>
    </row>
    <row r="43" spans="2:3" ht="14.25">
      <c r="B43" s="1">
        <v>13</v>
      </c>
      <c r="C43" s="1" t="s">
        <v>67</v>
      </c>
    </row>
    <row r="44" spans="2:3" ht="14.25">
      <c r="B44" s="1">
        <v>14</v>
      </c>
      <c r="C44" s="1" t="s">
        <v>11</v>
      </c>
    </row>
    <row r="45" spans="2:3" ht="14.25">
      <c r="B45" s="1">
        <v>15</v>
      </c>
      <c r="C45" s="1" t="s">
        <v>118</v>
      </c>
    </row>
    <row r="46" spans="2:3" ht="14.25">
      <c r="B46" s="1">
        <v>16</v>
      </c>
      <c r="C46" s="1" t="s">
        <v>68</v>
      </c>
    </row>
    <row r="47" spans="2:3" ht="14.25">
      <c r="B47" s="1">
        <v>17</v>
      </c>
      <c r="C47" s="1" t="s">
        <v>69</v>
      </c>
    </row>
    <row r="48" spans="2:3" ht="14.25">
      <c r="B48" s="1">
        <v>18</v>
      </c>
      <c r="C48" s="1" t="s">
        <v>70</v>
      </c>
    </row>
    <row r="49" spans="2:3" ht="14.25">
      <c r="B49" s="1">
        <v>19</v>
      </c>
      <c r="C49" s="1" t="s">
        <v>71</v>
      </c>
    </row>
    <row r="50" spans="2:3" ht="14.25">
      <c r="B50" s="1">
        <v>20</v>
      </c>
      <c r="C50" s="1" t="s">
        <v>119</v>
      </c>
    </row>
    <row r="51" spans="2:3" ht="14.25">
      <c r="B51" s="1">
        <v>21</v>
      </c>
      <c r="C51" s="1" t="s">
        <v>120</v>
      </c>
    </row>
    <row r="52" spans="2:3" ht="14.25">
      <c r="B52" s="1">
        <v>22</v>
      </c>
      <c r="C52" s="1" t="s">
        <v>72</v>
      </c>
    </row>
    <row r="53" spans="2:3" ht="14.25">
      <c r="B53" s="1">
        <v>23</v>
      </c>
      <c r="C53" s="1" t="s">
        <v>73</v>
      </c>
    </row>
    <row r="54" spans="2:3" ht="14.25">
      <c r="B54" s="1">
        <v>24</v>
      </c>
      <c r="C54" s="1" t="s">
        <v>12</v>
      </c>
    </row>
    <row r="55" spans="2:3" ht="14.25">
      <c r="B55" s="1">
        <v>25</v>
      </c>
      <c r="C55" s="1" t="s">
        <v>74</v>
      </c>
    </row>
    <row r="56" spans="2:3" ht="14.25">
      <c r="B56" s="1">
        <v>26</v>
      </c>
      <c r="C56" s="1" t="s">
        <v>75</v>
      </c>
    </row>
    <row r="57" spans="2:3" ht="14.25">
      <c r="B57" s="1">
        <v>27</v>
      </c>
      <c r="C57" s="1" t="s">
        <v>76</v>
      </c>
    </row>
    <row r="58" spans="2:3" ht="14.25">
      <c r="B58" s="1">
        <v>28</v>
      </c>
      <c r="C58" s="1" t="s">
        <v>77</v>
      </c>
    </row>
    <row r="59" spans="2:3" ht="14.25">
      <c r="B59" s="1">
        <v>29</v>
      </c>
      <c r="C59" s="1" t="s">
        <v>78</v>
      </c>
    </row>
    <row r="60" spans="2:3" ht="14.25">
      <c r="B60" s="1">
        <v>30</v>
      </c>
      <c r="C60" s="1" t="s">
        <v>79</v>
      </c>
    </row>
    <row r="61" spans="2:3" ht="14.25">
      <c r="B61" s="1">
        <v>31</v>
      </c>
      <c r="C61" s="1" t="s">
        <v>80</v>
      </c>
    </row>
    <row r="62" spans="2:3" ht="14.25">
      <c r="B62" s="1">
        <v>32</v>
      </c>
      <c r="C62" s="1" t="s">
        <v>81</v>
      </c>
    </row>
    <row r="63" ht="14.25">
      <c r="B63" s="1">
        <v>33</v>
      </c>
    </row>
  </sheetData>
  <sheetProtection/>
  <mergeCells count="6">
    <mergeCell ref="B2:J2"/>
    <mergeCell ref="B4:C4"/>
    <mergeCell ref="E5:G5"/>
    <mergeCell ref="D4:G4"/>
    <mergeCell ref="I5:J5"/>
    <mergeCell ref="H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1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9" sqref="Q19:Q20"/>
    </sheetView>
  </sheetViews>
  <sheetFormatPr defaultColWidth="9.00390625" defaultRowHeight="13.5"/>
  <cols>
    <col min="1" max="1" width="9.00390625" style="7" customWidth="1"/>
    <col min="2" max="2" width="5.00390625" style="7" customWidth="1"/>
    <col min="3" max="3" width="10.625" style="7" customWidth="1"/>
    <col min="4" max="4" width="12.50390625" style="7" customWidth="1"/>
    <col min="5" max="5" width="11.125" style="7" customWidth="1"/>
    <col min="6" max="9" width="8.125" style="7" customWidth="1"/>
    <col min="10" max="11" width="8.75390625" style="7" customWidth="1"/>
    <col min="12" max="12" width="9.375" style="7" customWidth="1"/>
    <col min="13" max="13" width="12.50390625" style="7" customWidth="1"/>
    <col min="14" max="14" width="11.25390625" style="7" customWidth="1"/>
    <col min="15" max="18" width="8.125" style="7" customWidth="1"/>
    <col min="19" max="20" width="8.75390625" style="7" customWidth="1"/>
    <col min="21" max="21" width="9.375" style="7" customWidth="1"/>
    <col min="22" max="16384" width="9.00390625" style="7" customWidth="1"/>
  </cols>
  <sheetData>
    <row r="1" ht="14.25"/>
    <row r="2" spans="5:10" ht="14.25">
      <c r="E2" s="9" t="s">
        <v>60</v>
      </c>
      <c r="F2" s="10"/>
      <c r="G2" s="10" t="s">
        <v>61</v>
      </c>
      <c r="H2" s="10"/>
      <c r="I2" s="7" t="s">
        <v>90</v>
      </c>
      <c r="J2" s="9">
        <v>3</v>
      </c>
    </row>
    <row r="3" spans="2:21" ht="17.25">
      <c r="B3" s="43" t="s">
        <v>49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ht="20.25" customHeight="1">
      <c r="B4" s="26" t="s">
        <v>22</v>
      </c>
      <c r="C4" s="27"/>
      <c r="D4" s="26" t="s">
        <v>27</v>
      </c>
      <c r="E4" s="28"/>
      <c r="F4" s="28"/>
      <c r="G4" s="28"/>
      <c r="H4" s="28"/>
      <c r="I4" s="28"/>
      <c r="J4" s="28"/>
      <c r="K4" s="28"/>
      <c r="L4" s="27"/>
      <c r="M4" s="26" t="s">
        <v>28</v>
      </c>
      <c r="N4" s="28"/>
      <c r="O4" s="28"/>
      <c r="P4" s="28"/>
      <c r="Q4" s="28"/>
      <c r="R4" s="28"/>
      <c r="S4" s="28"/>
      <c r="T4" s="28"/>
      <c r="U4" s="27"/>
    </row>
    <row r="5" spans="2:21" ht="20.25" customHeight="1">
      <c r="B5" s="44" t="s">
        <v>23</v>
      </c>
      <c r="C5" s="45"/>
      <c r="D5" s="37" t="s">
        <v>26</v>
      </c>
      <c r="E5" s="37" t="s">
        <v>50</v>
      </c>
      <c r="F5" s="26" t="s">
        <v>24</v>
      </c>
      <c r="G5" s="27"/>
      <c r="H5" s="26" t="s">
        <v>25</v>
      </c>
      <c r="I5" s="27"/>
      <c r="J5" s="37" t="s">
        <v>21</v>
      </c>
      <c r="K5" s="26" t="s">
        <v>29</v>
      </c>
      <c r="L5" s="27"/>
      <c r="M5" s="37" t="s">
        <v>26</v>
      </c>
      <c r="N5" s="37" t="s">
        <v>50</v>
      </c>
      <c r="O5" s="26" t="s">
        <v>24</v>
      </c>
      <c r="P5" s="27"/>
      <c r="Q5" s="26" t="s">
        <v>25</v>
      </c>
      <c r="R5" s="27"/>
      <c r="S5" s="37" t="s">
        <v>21</v>
      </c>
      <c r="T5" s="26" t="s">
        <v>29</v>
      </c>
      <c r="U5" s="27"/>
    </row>
    <row r="6" spans="2:21" ht="20.25" customHeight="1">
      <c r="B6" s="4" t="s">
        <v>0</v>
      </c>
      <c r="C6" s="4" t="s">
        <v>1</v>
      </c>
      <c r="D6" s="38"/>
      <c r="E6" s="38"/>
      <c r="F6" s="4" t="s">
        <v>30</v>
      </c>
      <c r="G6" s="4" t="s">
        <v>31</v>
      </c>
      <c r="H6" s="4" t="s">
        <v>30</v>
      </c>
      <c r="I6" s="4" t="s">
        <v>31</v>
      </c>
      <c r="J6" s="38"/>
      <c r="K6" s="4" t="s">
        <v>32</v>
      </c>
      <c r="L6" s="4" t="s">
        <v>33</v>
      </c>
      <c r="M6" s="38"/>
      <c r="N6" s="38"/>
      <c r="O6" s="4" t="s">
        <v>30</v>
      </c>
      <c r="P6" s="4" t="s">
        <v>31</v>
      </c>
      <c r="Q6" s="4" t="s">
        <v>30</v>
      </c>
      <c r="R6" s="4" t="s">
        <v>31</v>
      </c>
      <c r="S6" s="38"/>
      <c r="T6" s="4" t="s">
        <v>32</v>
      </c>
      <c r="U6" s="4" t="s">
        <v>33</v>
      </c>
    </row>
    <row r="7" spans="2:21" ht="20.25" customHeight="1">
      <c r="B7" s="37">
        <f>'監督・選手名簿'!B6</f>
        <v>1</v>
      </c>
      <c r="C7" s="37" t="str">
        <f>'監督・選手名簿'!C6</f>
        <v>千葉市</v>
      </c>
      <c r="D7" s="17" t="str">
        <f>IF('監督・選手名簿'!$E$6="","",'監督・選手名簿'!$E$6)</f>
        <v>齋藤開世</v>
      </c>
      <c r="E7" s="21">
        <v>156039</v>
      </c>
      <c r="F7" s="22">
        <v>12</v>
      </c>
      <c r="G7" s="19">
        <f>IF(F7="","",VLOOKUP(F7,$D$54:$F$101,$J$2))</f>
        <v>12</v>
      </c>
      <c r="H7" s="22">
        <v>12</v>
      </c>
      <c r="I7" s="19">
        <f aca="true" t="shared" si="0" ref="I7:I36">IF(H7="","",VLOOKUP(H7,$D$54:$F$101,$J$2))</f>
        <v>12</v>
      </c>
      <c r="J7" s="41">
        <f>IF(SUM(G7:G8)+SUM(I7:I8)=0,"",SUM(G7:G8)+SUM(I7:I8))</f>
        <v>52</v>
      </c>
      <c r="K7" s="29">
        <f>IF(J7="","",RANK(J7,$J$7:$J$35,1))</f>
        <v>8</v>
      </c>
      <c r="L7" s="29">
        <f>IF(J7="","",VLOOKUP(K7,$I$54:$J$62,2))</f>
        <v>1</v>
      </c>
      <c r="M7" s="33">
        <f>IF('監督・選手名簿'!I6="","",'監督・選手名簿'!I6)</f>
      </c>
      <c r="N7" s="35"/>
      <c r="O7" s="29"/>
      <c r="P7" s="31">
        <f>IF(O7="","",VLOOKUP(O7,$M$54:$O$101,$J$2))</f>
      </c>
      <c r="Q7" s="29"/>
      <c r="R7" s="31">
        <f>IF(Q7="","",VLOOKUP(Q7,$M$54:$O$101,$J$2))</f>
      </c>
      <c r="S7" s="31">
        <f aca="true" t="shared" si="1" ref="S7:S23">IF(SUM(P7)+SUM(R7)=0,"",SUM(P7)+SUM(R7))</f>
      </c>
      <c r="T7" s="29">
        <f>IF(S7="","",RANK(S7,$S$7:$S$35,1))</f>
      </c>
      <c r="U7" s="29">
        <f>IF(S7="","",VLOOKUP(T7,$I$54:$J$62,2))</f>
      </c>
    </row>
    <row r="8" spans="2:21" ht="20.25" customHeight="1">
      <c r="B8" s="38"/>
      <c r="C8" s="38"/>
      <c r="D8" s="17">
        <f>IF('監督・選手名簿'!F6="","",'監督・選手名簿'!F6)</f>
      </c>
      <c r="E8" s="21"/>
      <c r="F8" s="22">
        <v>14</v>
      </c>
      <c r="G8" s="19">
        <f aca="true" t="shared" si="2" ref="G8:G36">IF(F8="","",VLOOKUP(F8,$D$54:$F$101,$J$2))</f>
        <v>14</v>
      </c>
      <c r="H8" s="22">
        <v>14</v>
      </c>
      <c r="I8" s="19">
        <f t="shared" si="0"/>
        <v>14</v>
      </c>
      <c r="J8" s="42"/>
      <c r="K8" s="30"/>
      <c r="L8" s="30"/>
      <c r="M8" s="34"/>
      <c r="N8" s="36"/>
      <c r="O8" s="30"/>
      <c r="P8" s="32"/>
      <c r="Q8" s="30"/>
      <c r="R8" s="32"/>
      <c r="S8" s="32"/>
      <c r="T8" s="30"/>
      <c r="U8" s="30"/>
    </row>
    <row r="9" spans="2:21" ht="20.25" customHeight="1">
      <c r="B9" s="37">
        <f>'監督・選手名簿'!B7</f>
        <v>3</v>
      </c>
      <c r="C9" s="37" t="str">
        <f>'監督・選手名簿'!C7</f>
        <v>銚子市</v>
      </c>
      <c r="D9" s="17">
        <f>IF('監督・選手名簿'!$E$7="","",'監督・選手名簿'!$E$7)</f>
      </c>
      <c r="E9" s="21"/>
      <c r="F9" s="22"/>
      <c r="G9" s="19">
        <f t="shared" si="2"/>
      </c>
      <c r="H9" s="22"/>
      <c r="I9" s="19">
        <f t="shared" si="0"/>
      </c>
      <c r="J9" s="41">
        <f>IF(SUM(G9:G10)+SUM(I9:I10)=0,"",SUM(G9:G10)+SUM(I9:I10))</f>
      </c>
      <c r="K9" s="29">
        <f>IF(J9="","",RANK(J9,$J$7:$J$35,1))</f>
      </c>
      <c r="L9" s="29">
        <f>IF(J9="","",VLOOKUP(K9,$I$54:$J$62,2))</f>
      </c>
      <c r="M9" s="33">
        <f>IF('監督・選手名簿'!I7="","",'監督・選手名簿'!I7)</f>
      </c>
      <c r="N9" s="35"/>
      <c r="O9" s="29"/>
      <c r="P9" s="31">
        <f>IF(O9="","",VLOOKUP(O9,$M$54:$O$101,$J$2))</f>
      </c>
      <c r="Q9" s="29"/>
      <c r="R9" s="31">
        <f>IF(Q9="","",VLOOKUP(Q9,$M$54:$O$101,$J$2))</f>
      </c>
      <c r="S9" s="31">
        <f t="shared" si="1"/>
      </c>
      <c r="T9" s="29">
        <f>IF(S9="","",RANK(S9,$S$7:$S$35,1))</f>
      </c>
      <c r="U9" s="29">
        <f>IF(S9="","",VLOOKUP(T9,$I$54:$J$62,2))</f>
      </c>
    </row>
    <row r="10" spans="2:21" ht="20.25" customHeight="1">
      <c r="B10" s="38"/>
      <c r="C10" s="38"/>
      <c r="D10" s="17">
        <f>IF('監督・選手名簿'!$F$7="","",'監督・選手名簿'!$F$7)</f>
      </c>
      <c r="E10" s="21"/>
      <c r="F10" s="22"/>
      <c r="G10" s="19">
        <f t="shared" si="2"/>
      </c>
      <c r="H10" s="22"/>
      <c r="I10" s="19">
        <f t="shared" si="0"/>
      </c>
      <c r="J10" s="42"/>
      <c r="K10" s="30"/>
      <c r="L10" s="30"/>
      <c r="M10" s="34"/>
      <c r="N10" s="36"/>
      <c r="O10" s="30"/>
      <c r="P10" s="32"/>
      <c r="Q10" s="30"/>
      <c r="R10" s="32"/>
      <c r="S10" s="32"/>
      <c r="T10" s="30"/>
      <c r="U10" s="30"/>
    </row>
    <row r="11" spans="2:21" ht="20.25" customHeight="1">
      <c r="B11" s="37">
        <f>'監督・選手名簿'!B8</f>
        <v>4</v>
      </c>
      <c r="C11" s="37" t="str">
        <f>'監督・選手名簿'!C8</f>
        <v>船橋市</v>
      </c>
      <c r="D11" s="17" t="str">
        <f>IF('監督・選手名簿'!$E$8="","",'監督・選手名簿'!$E$8)</f>
        <v>盛谷　洋一</v>
      </c>
      <c r="E11" s="21">
        <v>158585</v>
      </c>
      <c r="F11" s="22">
        <v>3</v>
      </c>
      <c r="G11" s="19">
        <f t="shared" si="2"/>
        <v>3</v>
      </c>
      <c r="H11" s="22">
        <v>2</v>
      </c>
      <c r="I11" s="19">
        <f t="shared" si="0"/>
        <v>2</v>
      </c>
      <c r="J11" s="41">
        <f>IF(SUM(G11:G12)+SUM(I11:I12)=0,"",SUM(G11:G12)+SUM(I11:I12))</f>
        <v>33</v>
      </c>
      <c r="K11" s="29">
        <f>IF(J11="","",RANK(J11,$J$7:$J$35,1))</f>
        <v>3</v>
      </c>
      <c r="L11" s="29">
        <f>IF(J11="","",VLOOKUP(K11,$I$54:$J$62,2))</f>
        <v>6</v>
      </c>
      <c r="M11" s="33" t="str">
        <f>IF('監督・選手名簿'!I8="","",'監督・選手名簿'!I8)</f>
        <v>河合　潤</v>
      </c>
      <c r="N11" s="35">
        <v>114649</v>
      </c>
      <c r="O11" s="29">
        <v>2</v>
      </c>
      <c r="P11" s="31">
        <f>IF(O11="","",VLOOKUP(O11,$M$54:$O$101,$J$2))</f>
        <v>2</v>
      </c>
      <c r="Q11" s="29">
        <v>3</v>
      </c>
      <c r="R11" s="31">
        <f>IF(Q11="","",VLOOKUP(Q11,$M$54:$O$101,$J$2))</f>
        <v>3</v>
      </c>
      <c r="S11" s="31">
        <f t="shared" si="1"/>
        <v>5</v>
      </c>
      <c r="T11" s="29">
        <f>IF(S11="","",RANK(S11,$S$7:$S$35,1))</f>
        <v>2</v>
      </c>
      <c r="U11" s="29">
        <f>IF(S11="","",VLOOKUP(T11,$I$54:$J$62,2))</f>
        <v>7</v>
      </c>
    </row>
    <row r="12" spans="2:21" ht="20.25" customHeight="1">
      <c r="B12" s="38"/>
      <c r="C12" s="38"/>
      <c r="D12" s="17">
        <f>IF('監督・選手名簿'!$F$8="","",'監督・選手名簿'!$F$8)</f>
      </c>
      <c r="E12" s="21"/>
      <c r="F12" s="22">
        <v>14</v>
      </c>
      <c r="G12" s="19">
        <f t="shared" si="2"/>
        <v>14</v>
      </c>
      <c r="H12" s="22">
        <v>14</v>
      </c>
      <c r="I12" s="19">
        <f t="shared" si="0"/>
        <v>14</v>
      </c>
      <c r="J12" s="42"/>
      <c r="K12" s="30"/>
      <c r="L12" s="30"/>
      <c r="M12" s="34"/>
      <c r="N12" s="36"/>
      <c r="O12" s="30"/>
      <c r="P12" s="32"/>
      <c r="Q12" s="30"/>
      <c r="R12" s="32"/>
      <c r="S12" s="32"/>
      <c r="T12" s="30"/>
      <c r="U12" s="30"/>
    </row>
    <row r="13" spans="2:21" ht="20.25" customHeight="1">
      <c r="B13" s="37">
        <f>'監督・選手名簿'!B9</f>
        <v>5</v>
      </c>
      <c r="C13" s="37" t="str">
        <f>'監督・選手名簿'!C9</f>
        <v>館山市</v>
      </c>
      <c r="D13" s="17" t="str">
        <f>IF('監督・選手名簿'!$E$9="","",'監督・選手名簿'!$E$9)</f>
        <v>鈴木　稔</v>
      </c>
      <c r="E13" s="21" t="s">
        <v>147</v>
      </c>
      <c r="F13" s="22">
        <v>7</v>
      </c>
      <c r="G13" s="19">
        <f t="shared" si="2"/>
        <v>7</v>
      </c>
      <c r="H13" s="22">
        <v>7</v>
      </c>
      <c r="I13" s="19">
        <f t="shared" si="0"/>
        <v>7</v>
      </c>
      <c r="J13" s="41">
        <f>IF(SUM(G13:G14)+SUM(I13:I14)=0,"",SUM(G13:G14)+SUM(I13:I14))</f>
        <v>33</v>
      </c>
      <c r="K13" s="29">
        <f>IF(J13="","",RANK(J13,$J$7:$J$35,1))</f>
        <v>3</v>
      </c>
      <c r="L13" s="29">
        <f>IF(J13="","",VLOOKUP(K13,$I$54:$J$62,2))</f>
        <v>6</v>
      </c>
      <c r="M13" s="33" t="str">
        <f>IF('監督・選手名簿'!I9="","",'監督・選手名簿'!I9)</f>
        <v>安西　博美</v>
      </c>
      <c r="N13" s="35">
        <v>1116</v>
      </c>
      <c r="O13" s="29">
        <v>3</v>
      </c>
      <c r="P13" s="31">
        <f>IF(O13="","",VLOOKUP(O13,$M$54:$O$101,$J$2))</f>
        <v>3</v>
      </c>
      <c r="Q13" s="29">
        <v>2</v>
      </c>
      <c r="R13" s="31">
        <f>IF(Q13="","",VLOOKUP(Q13,$M$54:$O$101,$J$2))</f>
        <v>2</v>
      </c>
      <c r="S13" s="31">
        <f t="shared" si="1"/>
        <v>5</v>
      </c>
      <c r="T13" s="29">
        <f>IF(S13="","",RANK(S13,$S$7:$S$35,1))</f>
        <v>2</v>
      </c>
      <c r="U13" s="29">
        <f>IF(S13="","",VLOOKUP(T13,$I$54:$J$62,2))</f>
        <v>7</v>
      </c>
    </row>
    <row r="14" spans="2:21" ht="20.25" customHeight="1">
      <c r="B14" s="38"/>
      <c r="C14" s="38"/>
      <c r="D14" s="17" t="str">
        <f>IF('監督・選手名簿'!$F$9="","",'監督・選手名簿'!$F$9)</f>
        <v>三平　輝夫</v>
      </c>
      <c r="E14" s="21">
        <v>11227</v>
      </c>
      <c r="F14" s="22">
        <v>10</v>
      </c>
      <c r="G14" s="19">
        <f t="shared" si="2"/>
        <v>10</v>
      </c>
      <c r="H14" s="22">
        <v>9</v>
      </c>
      <c r="I14" s="19">
        <f t="shared" si="0"/>
        <v>9</v>
      </c>
      <c r="J14" s="42"/>
      <c r="K14" s="30"/>
      <c r="L14" s="30"/>
      <c r="M14" s="34"/>
      <c r="N14" s="36"/>
      <c r="O14" s="30"/>
      <c r="P14" s="32"/>
      <c r="Q14" s="30"/>
      <c r="R14" s="32"/>
      <c r="S14" s="32"/>
      <c r="T14" s="30"/>
      <c r="U14" s="30"/>
    </row>
    <row r="15" spans="2:21" ht="20.25" customHeight="1">
      <c r="B15" s="37">
        <f>'監督・選手名簿'!B10</f>
        <v>6</v>
      </c>
      <c r="C15" s="37" t="str">
        <f>'監督・選手名簿'!C10</f>
        <v>木更津市</v>
      </c>
      <c r="D15" s="17" t="str">
        <f>IF('監督・選手名簿'!$E$10="","",'監督・選手名簿'!$E$10)</f>
        <v>天野　正志</v>
      </c>
      <c r="E15" s="21">
        <v>12885</v>
      </c>
      <c r="F15" s="22">
        <v>6</v>
      </c>
      <c r="G15" s="19">
        <f t="shared" si="2"/>
        <v>6</v>
      </c>
      <c r="H15" s="22">
        <v>6</v>
      </c>
      <c r="I15" s="19">
        <f t="shared" si="0"/>
        <v>6</v>
      </c>
      <c r="J15" s="41">
        <f>IF(SUM(G15:G16)+SUM(I15:I16)=0,"",SUM(G15:G16)+SUM(I15:I16))</f>
        <v>40</v>
      </c>
      <c r="K15" s="29">
        <f>IF(J15="","",RANK(J15,$J$7:$J$35,1))</f>
        <v>7</v>
      </c>
      <c r="L15" s="29">
        <f>IF(J15="","",VLOOKUP(K15,$I$54:$J$62,2))</f>
        <v>2</v>
      </c>
      <c r="M15" s="33">
        <f>IF('監督・選手名簿'!I10="","",'監督・選手名簿'!I10)</f>
      </c>
      <c r="N15" s="35"/>
      <c r="O15" s="29"/>
      <c r="P15" s="31">
        <f>IF(O15="","",VLOOKUP(O15,$M$54:$O$101,$J$2))</f>
      </c>
      <c r="Q15" s="29"/>
      <c r="R15" s="31">
        <f>IF(Q15="","",VLOOKUP(Q15,$M$54:$O$101,$J$2))</f>
      </c>
      <c r="S15" s="31">
        <f t="shared" si="1"/>
      </c>
      <c r="T15" s="29">
        <f>IF(S15="","",RANK(S15,$S$7:$S$35,1))</f>
      </c>
      <c r="U15" s="29">
        <f>IF(S15="","",VLOOKUP(T15,$I$54:$J$62,2))</f>
      </c>
    </row>
    <row r="16" spans="2:21" ht="20.25" customHeight="1">
      <c r="B16" s="38"/>
      <c r="C16" s="38"/>
      <c r="D16" s="17">
        <f>IF('監督・選手名簿'!$F$10="","",'監督・選手名簿'!$F$10)</f>
      </c>
      <c r="E16" s="21"/>
      <c r="F16" s="22">
        <v>14</v>
      </c>
      <c r="G16" s="19">
        <f t="shared" si="2"/>
        <v>14</v>
      </c>
      <c r="H16" s="22">
        <v>14</v>
      </c>
      <c r="I16" s="19">
        <f t="shared" si="0"/>
        <v>14</v>
      </c>
      <c r="J16" s="42"/>
      <c r="K16" s="30"/>
      <c r="L16" s="30"/>
      <c r="M16" s="34"/>
      <c r="N16" s="36"/>
      <c r="O16" s="30"/>
      <c r="P16" s="32"/>
      <c r="Q16" s="30"/>
      <c r="R16" s="32"/>
      <c r="S16" s="32"/>
      <c r="T16" s="30"/>
      <c r="U16" s="30"/>
    </row>
    <row r="17" spans="2:21" ht="20.25" customHeight="1">
      <c r="B17" s="37">
        <f>'監督・選手名簿'!B11</f>
        <v>7</v>
      </c>
      <c r="C17" s="39" t="str">
        <f>'監督・選手名簿'!C11</f>
        <v>南房総市・安房郡</v>
      </c>
      <c r="D17" s="17" t="str">
        <f>IF('監督・選手名簿'!$E$11="","",'監督・選手名簿'!$E$11)</f>
        <v>長谷川　貢一</v>
      </c>
      <c r="E17" s="21">
        <v>3207</v>
      </c>
      <c r="F17" s="22">
        <v>9</v>
      </c>
      <c r="G17" s="19">
        <f t="shared" si="2"/>
        <v>9</v>
      </c>
      <c r="H17" s="22">
        <v>8</v>
      </c>
      <c r="I17" s="19">
        <f t="shared" si="0"/>
        <v>8</v>
      </c>
      <c r="J17" s="41">
        <f>IF(SUM(G17:G18)+SUM(I17:I18)=0,"",SUM(G17:G18)+SUM(I17:I18))</f>
        <v>38</v>
      </c>
      <c r="K17" s="29">
        <f>IF(J17="","",RANK(J17,$J$7:$J$35,1))</f>
        <v>6</v>
      </c>
      <c r="L17" s="29">
        <f>IF(J17="","",VLOOKUP(K17,$I$54:$J$62,2))</f>
        <v>3</v>
      </c>
      <c r="M17" s="33" t="str">
        <f>IF('監督・選手名簿'!I11="","",'監督・選手名簿'!I11)</f>
        <v>蛭田　広美</v>
      </c>
      <c r="N17" s="35">
        <v>13208</v>
      </c>
      <c r="O17" s="29">
        <v>5</v>
      </c>
      <c r="P17" s="31">
        <f>IF(O17="","",VLOOKUP(O17,$M$54:$O$101,$J$2))</f>
        <v>5</v>
      </c>
      <c r="Q17" s="29">
        <v>5</v>
      </c>
      <c r="R17" s="31">
        <f>IF(Q17="","",VLOOKUP(Q17,$M$54:$O$101,$J$2))</f>
        <v>5</v>
      </c>
      <c r="S17" s="31">
        <f t="shared" si="1"/>
        <v>10</v>
      </c>
      <c r="T17" s="29">
        <f>IF(S17="","",RANK(S17,$S$7:$S$35,1))</f>
        <v>4</v>
      </c>
      <c r="U17" s="29">
        <f>IF(S17="","",VLOOKUP(T17,$I$54:$J$62,2))</f>
        <v>5</v>
      </c>
    </row>
    <row r="18" spans="2:21" ht="20.25" customHeight="1">
      <c r="B18" s="38"/>
      <c r="C18" s="40"/>
      <c r="D18" s="17" t="str">
        <f>IF('監督・選手名簿'!$F$11="","",'監督・選手名簿'!$F$11)</f>
        <v>土屋　明</v>
      </c>
      <c r="E18" s="21">
        <v>13207</v>
      </c>
      <c r="F18" s="22">
        <v>11</v>
      </c>
      <c r="G18" s="19">
        <f t="shared" si="2"/>
        <v>11</v>
      </c>
      <c r="H18" s="22">
        <v>10</v>
      </c>
      <c r="I18" s="19">
        <f t="shared" si="0"/>
        <v>10</v>
      </c>
      <c r="J18" s="42"/>
      <c r="K18" s="30"/>
      <c r="L18" s="30"/>
      <c r="M18" s="34"/>
      <c r="N18" s="36"/>
      <c r="O18" s="30"/>
      <c r="P18" s="32"/>
      <c r="Q18" s="30"/>
      <c r="R18" s="32"/>
      <c r="S18" s="32"/>
      <c r="T18" s="30"/>
      <c r="U18" s="30"/>
    </row>
    <row r="19" spans="2:21" ht="20.25" customHeight="1">
      <c r="B19" s="37">
        <f>'監督・選手名簿'!B12</f>
        <v>8</v>
      </c>
      <c r="C19" s="37" t="str">
        <f>'監督・選手名簿'!C12</f>
        <v>松戸市</v>
      </c>
      <c r="D19" s="17">
        <f>IF('監督・選手名簿'!$E$12="","",'監督・選手名簿'!$E$12)</f>
      </c>
      <c r="E19" s="21"/>
      <c r="F19" s="22"/>
      <c r="G19" s="19">
        <f t="shared" si="2"/>
      </c>
      <c r="H19" s="22"/>
      <c r="I19" s="19">
        <f t="shared" si="0"/>
      </c>
      <c r="J19" s="41">
        <f>IF(SUM(G19:G20)+SUM(I19:I20)=0,"",SUM(G19:G20)+SUM(I19:I20))</f>
      </c>
      <c r="K19" s="29">
        <f>IF(J19="","",RANK(J19,$J$7:$J$35,1))</f>
      </c>
      <c r="L19" s="29">
        <f>IF(J19="","",VLOOKUP(K19,$I$54:$J$62,2))</f>
      </c>
      <c r="M19" s="33">
        <f>IF('監督・選手名簿'!I12="","",'監督・選手名簿'!I12)</f>
      </c>
      <c r="N19" s="35"/>
      <c r="O19" s="29"/>
      <c r="P19" s="31">
        <f>IF(O19="","",VLOOKUP(O19,$M$54:$O$101,$J$2))</f>
      </c>
      <c r="Q19" s="29"/>
      <c r="R19" s="31">
        <f>IF(Q19="","",VLOOKUP(Q19,$M$54:$O$101,$J$2))</f>
      </c>
      <c r="S19" s="31">
        <f t="shared" si="1"/>
      </c>
      <c r="T19" s="29">
        <f>IF(S19="","",RANK(S19,$S$7:$S$35,1))</f>
      </c>
      <c r="U19" s="29">
        <f>IF(S19="","",VLOOKUP(T19,$I$54:$J$62,2))</f>
      </c>
    </row>
    <row r="20" spans="2:21" ht="20.25" customHeight="1">
      <c r="B20" s="38"/>
      <c r="C20" s="38"/>
      <c r="D20" s="17">
        <f>IF('監督・選手名簿'!$F$12="","",'監督・選手名簿'!$F$12)</f>
      </c>
      <c r="E20" s="21"/>
      <c r="F20" s="22"/>
      <c r="G20" s="19">
        <f t="shared" si="2"/>
      </c>
      <c r="H20" s="22"/>
      <c r="I20" s="19">
        <f t="shared" si="0"/>
      </c>
      <c r="J20" s="42"/>
      <c r="K20" s="30"/>
      <c r="L20" s="30"/>
      <c r="M20" s="34"/>
      <c r="N20" s="36"/>
      <c r="O20" s="30"/>
      <c r="P20" s="32"/>
      <c r="Q20" s="30"/>
      <c r="R20" s="32"/>
      <c r="S20" s="32"/>
      <c r="T20" s="30"/>
      <c r="U20" s="30"/>
    </row>
    <row r="21" spans="2:21" ht="20.25" customHeight="1">
      <c r="B21" s="37">
        <f>'監督・選手名簿'!B13</f>
        <v>19</v>
      </c>
      <c r="C21" s="37" t="str">
        <f>'監督・選手名簿'!C13</f>
        <v>柏市</v>
      </c>
      <c r="D21" s="17" t="str">
        <f>IF('監督・選手名簿'!$E$13="","",'監督・選手名簿'!$E$13)</f>
        <v>佐々木　健</v>
      </c>
      <c r="E21" s="21">
        <v>154064</v>
      </c>
      <c r="F21" s="22">
        <v>5</v>
      </c>
      <c r="G21" s="19">
        <f t="shared" si="2"/>
        <v>5</v>
      </c>
      <c r="H21" s="22">
        <v>5</v>
      </c>
      <c r="I21" s="19">
        <f>IF(H21="","",VLOOKUP(H21,$D$54:$F$101,$J$2))</f>
        <v>5</v>
      </c>
      <c r="J21" s="41">
        <f>IF(SUM(G21:G22)+SUM(I21:I22)=0,"",SUM(G21:G22)+SUM(I21:I22))</f>
        <v>29</v>
      </c>
      <c r="K21" s="29">
        <f>IF(J21="","",RANK(J21,$J$7:$J$35,1))</f>
        <v>2</v>
      </c>
      <c r="L21" s="29">
        <f>IF(J21="","",VLOOKUP(K21,$I$54:$J$62,2))</f>
        <v>7</v>
      </c>
      <c r="M21" s="33">
        <f>IF('監督・選手名簿'!I13="","",'監督・選手名簿'!I13)</f>
      </c>
      <c r="N21" s="35"/>
      <c r="O21" s="29"/>
      <c r="P21" s="31">
        <f>IF(O21="","",VLOOKUP(O21,$M$54:$O$101,$J$2))</f>
      </c>
      <c r="Q21" s="29"/>
      <c r="R21" s="31">
        <f>IF(Q21="","",VLOOKUP(Q21,$M$54:$O$101,$J$2))</f>
      </c>
      <c r="S21" s="31">
        <f t="shared" si="1"/>
      </c>
      <c r="T21" s="29">
        <f>IF(S21="","",RANK(S21,$S$7:$S$35,1))</f>
      </c>
      <c r="U21" s="29">
        <f>IF(S21="","",VLOOKUP(T21,$I$54:$J$62,2))</f>
      </c>
    </row>
    <row r="22" spans="2:21" ht="20.25" customHeight="1">
      <c r="B22" s="38"/>
      <c r="C22" s="38"/>
      <c r="D22" s="17" t="str">
        <f>IF('監督・選手名簿'!$F$13="","",'監督・選手名簿'!$F$13)</f>
        <v>佐藤　孝郎</v>
      </c>
      <c r="E22" s="21">
        <v>196465</v>
      </c>
      <c r="F22" s="22">
        <v>8</v>
      </c>
      <c r="G22" s="19">
        <f t="shared" si="2"/>
        <v>8</v>
      </c>
      <c r="H22" s="22">
        <v>11</v>
      </c>
      <c r="I22" s="19">
        <f t="shared" si="0"/>
        <v>11</v>
      </c>
      <c r="J22" s="42"/>
      <c r="K22" s="30"/>
      <c r="L22" s="30"/>
      <c r="M22" s="34"/>
      <c r="N22" s="36"/>
      <c r="O22" s="30"/>
      <c r="P22" s="32"/>
      <c r="Q22" s="30"/>
      <c r="R22" s="32"/>
      <c r="S22" s="32"/>
      <c r="T22" s="30"/>
      <c r="U22" s="30"/>
    </row>
    <row r="23" spans="2:21" ht="20.25" customHeight="1">
      <c r="B23" s="37">
        <f>'監督・選手名簿'!B14</f>
        <v>24</v>
      </c>
      <c r="C23" s="37" t="str">
        <f>'監督・選手名簿'!C14</f>
        <v>鴨川市</v>
      </c>
      <c r="D23" s="17">
        <f>IF('監督・選手名簿'!$E$14="","",'監督・選手名簿'!$E$14)</f>
      </c>
      <c r="E23" s="21"/>
      <c r="F23" s="22"/>
      <c r="G23" s="19">
        <f t="shared" si="2"/>
      </c>
      <c r="H23" s="22"/>
      <c r="I23" s="19">
        <f t="shared" si="0"/>
      </c>
      <c r="J23" s="41">
        <f>IF(SUM(G23:G24)+SUM(I23:I24)=0,"",SUM(G23:G24)+SUM(I23:I24))</f>
      </c>
      <c r="K23" s="29">
        <f>IF(J23="","",RANK(J23,$J$7:$J$35,1))</f>
      </c>
      <c r="L23" s="29">
        <f>IF(J23="","",VLOOKUP(K23,$I$54:$J$62,2))</f>
      </c>
      <c r="M23" s="33">
        <f>IF('監督・選手名簿'!I14="","",'監督・選手名簿'!I14)</f>
      </c>
      <c r="N23" s="35"/>
      <c r="O23" s="29"/>
      <c r="P23" s="31">
        <f>IF(O23="","",VLOOKUP(O23,$M$54:$O$101,$J$2))</f>
      </c>
      <c r="Q23" s="29"/>
      <c r="R23" s="31">
        <f>IF(Q23="","",VLOOKUP(Q23,$M$54:$O$101,$J$2))</f>
      </c>
      <c r="S23" s="31">
        <f t="shared" si="1"/>
      </c>
      <c r="T23" s="29">
        <f>IF(S23="","",RANK(S23,$S$7:$S$35,1))</f>
      </c>
      <c r="U23" s="29">
        <f>IF(S23="","",VLOOKUP(T23,$I$54:$J$62,2))</f>
      </c>
    </row>
    <row r="24" spans="2:21" ht="20.25" customHeight="1">
      <c r="B24" s="38"/>
      <c r="C24" s="38"/>
      <c r="D24" s="17">
        <f>IF('監督・選手名簿'!$F$14="","",'監督・選手名簿'!$F$14)</f>
      </c>
      <c r="E24" s="21"/>
      <c r="F24" s="22"/>
      <c r="G24" s="19">
        <f t="shared" si="2"/>
      </c>
      <c r="H24" s="22"/>
      <c r="I24" s="19">
        <f t="shared" si="0"/>
      </c>
      <c r="J24" s="42"/>
      <c r="K24" s="30"/>
      <c r="L24" s="30"/>
      <c r="M24" s="34"/>
      <c r="N24" s="36"/>
      <c r="O24" s="30"/>
      <c r="P24" s="32"/>
      <c r="Q24" s="30"/>
      <c r="R24" s="32"/>
      <c r="S24" s="32"/>
      <c r="T24" s="30"/>
      <c r="U24" s="30"/>
    </row>
    <row r="25" spans="2:21" ht="20.25" customHeight="1">
      <c r="B25" s="37">
        <f>'監督・選手名簿'!B15</f>
        <v>26</v>
      </c>
      <c r="C25" s="37" t="str">
        <f>'監督・選手名簿'!C15</f>
        <v>我孫子市</v>
      </c>
      <c r="D25" s="17" t="str">
        <f>IF('監督・選手名簿'!$E$15="","",'監督・選手名簿'!$E$15)</f>
        <v>目黒　たみお</v>
      </c>
      <c r="E25" s="21">
        <v>207439</v>
      </c>
      <c r="F25" s="22">
        <v>4</v>
      </c>
      <c r="G25" s="19">
        <f t="shared" si="2"/>
        <v>4</v>
      </c>
      <c r="H25" s="22">
        <v>3</v>
      </c>
      <c r="I25" s="19">
        <f t="shared" si="0"/>
        <v>3</v>
      </c>
      <c r="J25" s="41">
        <f>IF(SUM(G25:G26)+SUM(I25:I26)=0,"",SUM(G25:G26)+SUM(I25:I26))</f>
        <v>35</v>
      </c>
      <c r="K25" s="29">
        <f>IF(J25="","",RANK(J25,$J$7:$J$35,1))</f>
        <v>5</v>
      </c>
      <c r="L25" s="29">
        <f>IF(J25="","",VLOOKUP(K25,$I$54:$J$62,2))</f>
        <v>4</v>
      </c>
      <c r="M25" s="33" t="str">
        <f>IF('監督・選手名簿'!I15="","",'監督・選手名簿'!I15)</f>
        <v>見目なおこ</v>
      </c>
      <c r="N25" s="35">
        <v>173421</v>
      </c>
      <c r="O25" s="29">
        <v>1</v>
      </c>
      <c r="P25" s="31">
        <f>IF(O25="","",VLOOKUP(O25,$M$54:$O$101,$J$2))</f>
        <v>1</v>
      </c>
      <c r="Q25" s="29">
        <v>1</v>
      </c>
      <c r="R25" s="31">
        <f>IF(Q25="","",VLOOKUP(Q25,$M$54:$O$101,$J$2))</f>
        <v>1</v>
      </c>
      <c r="S25" s="31">
        <f>IF(SUM(P25)+SUM(R25)=0,"",SUM(P25)+SUM(R25))</f>
        <v>2</v>
      </c>
      <c r="T25" s="29">
        <f>IF(S25="","",RANK(S25,$S$7:$S$35,1))</f>
        <v>1</v>
      </c>
      <c r="U25" s="29">
        <f>IF(S25="","",VLOOKUP(T25,$I$54:$J$62,2))</f>
        <v>8</v>
      </c>
    </row>
    <row r="26" spans="2:21" ht="20.25" customHeight="1">
      <c r="B26" s="38"/>
      <c r="C26" s="38"/>
      <c r="D26" s="17" t="str">
        <f>IF('監督・選手名簿'!$F$15="","",'監督・選手名簿'!$F$15)</f>
        <v>森　康行</v>
      </c>
      <c r="E26" s="21">
        <v>207988</v>
      </c>
      <c r="F26" s="22">
        <v>14</v>
      </c>
      <c r="G26" s="19">
        <f t="shared" si="2"/>
        <v>14</v>
      </c>
      <c r="H26" s="22">
        <v>14</v>
      </c>
      <c r="I26" s="19">
        <f t="shared" si="0"/>
        <v>14</v>
      </c>
      <c r="J26" s="42"/>
      <c r="K26" s="30"/>
      <c r="L26" s="30"/>
      <c r="M26" s="34"/>
      <c r="N26" s="36"/>
      <c r="O26" s="30"/>
      <c r="P26" s="32"/>
      <c r="Q26" s="30"/>
      <c r="R26" s="32"/>
      <c r="S26" s="32"/>
      <c r="T26" s="30"/>
      <c r="U26" s="30"/>
    </row>
    <row r="27" spans="2:21" ht="20.25" customHeight="1">
      <c r="B27" s="37">
        <f>'監督・選手名簿'!B16</f>
        <v>30</v>
      </c>
      <c r="C27" s="37" t="str">
        <f>'監督・選手名簿'!C16</f>
        <v>浦安市</v>
      </c>
      <c r="D27" s="17" t="str">
        <f>IF('監督・選手名簿'!$E$16="","",'監督・選手名簿'!$E$16)</f>
        <v>佐藤　潔</v>
      </c>
      <c r="E27" s="21">
        <v>214979</v>
      </c>
      <c r="F27" s="22">
        <v>1</v>
      </c>
      <c r="G27" s="19">
        <f t="shared" si="2"/>
        <v>1</v>
      </c>
      <c r="H27" s="22">
        <v>4</v>
      </c>
      <c r="I27" s="19">
        <f t="shared" si="0"/>
        <v>4</v>
      </c>
      <c r="J27" s="41">
        <f>IF(SUM(G27:G28)+SUM(I27:I28)=0,"",SUM(G27:G28)+SUM(I27:I28))</f>
        <v>8</v>
      </c>
      <c r="K27" s="29">
        <f>IF(J27="","",RANK(J27,$J$7:$J$35,1))</f>
        <v>1</v>
      </c>
      <c r="L27" s="29">
        <f>IF(J27="","",VLOOKUP(K27,$I$54:$J$62,2))</f>
        <v>8</v>
      </c>
      <c r="M27" s="33">
        <f>IF('監督・選手名簿'!I16="","",'監督・選手名簿'!I16)</f>
      </c>
      <c r="N27" s="35"/>
      <c r="O27" s="29"/>
      <c r="P27" s="31">
        <f>IF(O27="","",VLOOKUP(O27,$M$54:$O$101,$J$2))</f>
      </c>
      <c r="Q27" s="29"/>
      <c r="R27" s="31">
        <f>IF(Q27="","",VLOOKUP(Q27,$M$54:$O$101,$J$2))</f>
      </c>
      <c r="S27" s="31">
        <f>IF(SUM(P27)+SUM(R27)=0,"",SUM(P27)+SUM(R27))</f>
      </c>
      <c r="T27" s="29">
        <f>IF(S27="","",RANK(S27,$S$7:$S$35,1))</f>
      </c>
      <c r="U27" s="29">
        <f>IF(S27="","",VLOOKUP(T27,$I$54:$J$62,2))</f>
      </c>
    </row>
    <row r="28" spans="2:21" ht="20.25" customHeight="1">
      <c r="B28" s="38"/>
      <c r="C28" s="38"/>
      <c r="D28" s="17" t="str">
        <f>IF('監督・選手名簿'!$F$16="","",'監督・選手名簿'!$F$16)</f>
        <v>大工　昌也</v>
      </c>
      <c r="E28" s="21">
        <v>187429</v>
      </c>
      <c r="F28" s="22">
        <v>2</v>
      </c>
      <c r="G28" s="19">
        <f t="shared" si="2"/>
        <v>2</v>
      </c>
      <c r="H28" s="22">
        <v>1</v>
      </c>
      <c r="I28" s="19">
        <f t="shared" si="0"/>
        <v>1</v>
      </c>
      <c r="J28" s="42"/>
      <c r="K28" s="30"/>
      <c r="L28" s="30"/>
      <c r="M28" s="34"/>
      <c r="N28" s="36"/>
      <c r="O28" s="30"/>
      <c r="P28" s="32"/>
      <c r="Q28" s="30"/>
      <c r="R28" s="32"/>
      <c r="S28" s="32"/>
      <c r="T28" s="30"/>
      <c r="U28" s="30"/>
    </row>
    <row r="29" spans="2:21" ht="20.25" customHeight="1">
      <c r="B29" s="37">
        <f>IF('監督・選手名簿'!B17="","",'監督・選手名簿'!B17)</f>
      </c>
      <c r="C29" s="37"/>
      <c r="D29" s="17">
        <f>IF('監督・選手名簿'!$E$17="","",'監督・選手名簿'!$E$17)</f>
      </c>
      <c r="E29" s="21"/>
      <c r="F29" s="22"/>
      <c r="G29" s="19">
        <f t="shared" si="2"/>
      </c>
      <c r="H29" s="22"/>
      <c r="I29" s="19">
        <f t="shared" si="0"/>
      </c>
      <c r="J29" s="41">
        <f>IF(SUM(G29:G30)+SUM(I29:I30)=0,"",SUM(G29:G30)+SUM(I29:I30))</f>
      </c>
      <c r="K29" s="29">
        <f>IF(J29="","",RANK(J29,$J$7:$J$35,1))</f>
      </c>
      <c r="L29" s="29">
        <f>IF(J29="","",VLOOKUP(K29,$I$54:$J$62,2))</f>
      </c>
      <c r="M29" s="33">
        <f>IF('監督・選手名簿'!I17="","",'監督・選手名簿'!I17)</f>
      </c>
      <c r="N29" s="35"/>
      <c r="O29" s="29"/>
      <c r="P29" s="31">
        <f>IF(O29="","",VLOOKUP(O29,$M$54:$O$101,$J$2))</f>
      </c>
      <c r="Q29" s="29"/>
      <c r="R29" s="31">
        <f>IF(Q29="","",VLOOKUP(Q29,$M$54:$O$101,$J$2))</f>
      </c>
      <c r="S29" s="31">
        <f>IF(SUM(P29)+SUM(R29)=0,"",SUM(P29)+SUM(R29))</f>
      </c>
      <c r="T29" s="29">
        <f>IF(S29="","",RANK(S29,$S$7:$S$35,1))</f>
      </c>
      <c r="U29" s="29">
        <f>IF(S29="","",VLOOKUP(T29,$I$54:$J$62,2))</f>
      </c>
    </row>
    <row r="30" spans="2:21" ht="20.25" customHeight="1">
      <c r="B30" s="38"/>
      <c r="C30" s="38"/>
      <c r="D30" s="17">
        <f>IF('監督・選手名簿'!$F$17="","",'監督・選手名簿'!$F$17)</f>
      </c>
      <c r="E30" s="21"/>
      <c r="F30" s="22"/>
      <c r="G30" s="19">
        <f t="shared" si="2"/>
      </c>
      <c r="H30" s="22"/>
      <c r="I30" s="19">
        <f t="shared" si="0"/>
      </c>
      <c r="J30" s="42"/>
      <c r="K30" s="30"/>
      <c r="L30" s="30"/>
      <c r="M30" s="34"/>
      <c r="N30" s="36"/>
      <c r="O30" s="30"/>
      <c r="P30" s="32"/>
      <c r="Q30" s="30"/>
      <c r="R30" s="32"/>
      <c r="S30" s="32"/>
      <c r="T30" s="30"/>
      <c r="U30" s="30"/>
    </row>
    <row r="31" spans="2:21" ht="20.25" customHeight="1">
      <c r="B31" s="37">
        <f>IF('監督・選手名簿'!B18="","",'監督・選手名簿'!B18)</f>
      </c>
      <c r="C31" s="37">
        <f>'監督・選手名簿'!C18</f>
      </c>
      <c r="D31" s="17">
        <f>IF('監督・選手名簿'!$E$18="","",'監督・選手名簿'!$E$18)</f>
      </c>
      <c r="E31" s="21"/>
      <c r="F31" s="22"/>
      <c r="G31" s="19">
        <f t="shared" si="2"/>
      </c>
      <c r="H31" s="22"/>
      <c r="I31" s="19">
        <f t="shared" si="0"/>
      </c>
      <c r="J31" s="41">
        <f>IF(SUM(G31:G32)+SUM(I31:I32)=0,"",SUM(G31:G32)+SUM(I31:I32))</f>
      </c>
      <c r="K31" s="29">
        <f>IF(J31="","",RANK(J31,$J$7:$J$35,1))</f>
      </c>
      <c r="L31" s="29">
        <f>IF(J31="","",VLOOKUP(K31,$I$54:$J$62,2))</f>
      </c>
      <c r="M31" s="33">
        <f>IF('監督・選手名簿'!I18="","",'監督・選手名簿'!I18)</f>
      </c>
      <c r="N31" s="35"/>
      <c r="O31" s="29"/>
      <c r="P31" s="31">
        <f>IF(O31="","",VLOOKUP(O31,$M$54:$O$101,$J$2))</f>
      </c>
      <c r="Q31" s="29"/>
      <c r="R31" s="31">
        <f>IF(Q31="","",VLOOKUP(Q31,$M$54:$O$101,$J$2))</f>
      </c>
      <c r="S31" s="31">
        <f>IF(SUM(P31)+SUM(R31)=0,"",SUM(P31)+SUM(R31))</f>
      </c>
      <c r="T31" s="29">
        <f>IF(S31="","",RANK(S31,$S$7:$S$35,1))</f>
      </c>
      <c r="U31" s="29">
        <f>IF(S31="","",VLOOKUP(T31,$I$54:$J$62,2))</f>
      </c>
    </row>
    <row r="32" spans="2:21" ht="20.25" customHeight="1">
      <c r="B32" s="38"/>
      <c r="C32" s="38"/>
      <c r="D32" s="17">
        <f>IF('監督・選手名簿'!$F$18="","",'監督・選手名簿'!$F$18)</f>
      </c>
      <c r="E32" s="21"/>
      <c r="F32" s="22"/>
      <c r="G32" s="19">
        <f t="shared" si="2"/>
      </c>
      <c r="H32" s="22"/>
      <c r="I32" s="19">
        <f t="shared" si="0"/>
      </c>
      <c r="J32" s="42"/>
      <c r="K32" s="30"/>
      <c r="L32" s="30"/>
      <c r="M32" s="34"/>
      <c r="N32" s="36"/>
      <c r="O32" s="30"/>
      <c r="P32" s="32"/>
      <c r="Q32" s="30"/>
      <c r="R32" s="32"/>
      <c r="S32" s="32"/>
      <c r="T32" s="30"/>
      <c r="U32" s="30"/>
    </row>
    <row r="33" spans="2:21" ht="20.25" customHeight="1">
      <c r="B33" s="37"/>
      <c r="C33" s="37"/>
      <c r="D33" s="17">
        <f>IF('監督・選手名簿'!$E$19="","",'監督・選手名簿'!$E$19)</f>
      </c>
      <c r="E33" s="21"/>
      <c r="F33" s="22"/>
      <c r="G33" s="19">
        <f t="shared" si="2"/>
      </c>
      <c r="H33" s="22"/>
      <c r="I33" s="19">
        <f t="shared" si="0"/>
      </c>
      <c r="J33" s="41">
        <f>IF(SUM(G33:G34)+SUM(I33:I34)=0,"",SUM(G33:G34)+SUM(I33:I34))</f>
      </c>
      <c r="K33" s="29">
        <f>IF(J33="","",RANK(J33,$J$7:$J$35,1))</f>
      </c>
      <c r="L33" s="29">
        <f>IF(J33="","",VLOOKUP(K33,$I$54:$J$62,2))</f>
      </c>
      <c r="M33" s="33">
        <f>IF('監督・選手名簿'!I19="","",'監督・選手名簿'!I19)</f>
      </c>
      <c r="N33" s="35"/>
      <c r="O33" s="29"/>
      <c r="P33" s="31">
        <f>IF(O33="","",VLOOKUP(O33,$M$54:$O$101,$J$2))</f>
      </c>
      <c r="Q33" s="29"/>
      <c r="R33" s="31">
        <f>IF(Q33="","",VLOOKUP(Q33,$M$54:$O$101,$J$2))</f>
      </c>
      <c r="S33" s="31">
        <f>IF(SUM(P33)+SUM(R33)=0,"",SUM(P33)+SUM(R33))</f>
      </c>
      <c r="T33" s="29">
        <f>IF(S33="","",RANK(S33,$S$7:$S$35,1))</f>
      </c>
      <c r="U33" s="29">
        <f>IF(S33="","",VLOOKUP(T33,$I$54:$J$62,2))</f>
      </c>
    </row>
    <row r="34" spans="2:21" ht="20.25" customHeight="1">
      <c r="B34" s="38"/>
      <c r="C34" s="38"/>
      <c r="D34" s="17">
        <f>IF('監督・選手名簿'!$F$19="","",'監督・選手名簿'!$F$19)</f>
      </c>
      <c r="E34" s="21"/>
      <c r="F34" s="22"/>
      <c r="G34" s="19">
        <f t="shared" si="2"/>
      </c>
      <c r="H34" s="22"/>
      <c r="I34" s="19">
        <f t="shared" si="0"/>
      </c>
      <c r="J34" s="42"/>
      <c r="K34" s="30"/>
      <c r="L34" s="30"/>
      <c r="M34" s="34"/>
      <c r="N34" s="36"/>
      <c r="O34" s="30"/>
      <c r="P34" s="32"/>
      <c r="Q34" s="30"/>
      <c r="R34" s="32"/>
      <c r="S34" s="32"/>
      <c r="T34" s="30"/>
      <c r="U34" s="30"/>
    </row>
    <row r="35" spans="2:21" ht="20.25" customHeight="1">
      <c r="B35" s="37"/>
      <c r="C35" s="37"/>
      <c r="D35" s="17">
        <f>IF('監督・選手名簿'!$E$20="","",'監督・選手名簿'!$E$20)</f>
      </c>
      <c r="E35" s="21"/>
      <c r="F35" s="22"/>
      <c r="G35" s="19">
        <f t="shared" si="2"/>
      </c>
      <c r="H35" s="22"/>
      <c r="I35" s="19">
        <f t="shared" si="0"/>
      </c>
      <c r="J35" s="41">
        <f>IF(SUM(G35:G36)+SUM(I35:I36)=0,"",SUM(G35:G36)+SUM(I35:I36))</f>
      </c>
      <c r="K35" s="29">
        <f>IF(J35="","",RANK(J35,$J$7:$J$35,1))</f>
      </c>
      <c r="L35" s="29">
        <f>IF(J35="","",VLOOKUP(K35,$I$54:$J$62,2))</f>
      </c>
      <c r="M35" s="33">
        <f>IF('監督・選手名簿'!I20="","",'監督・選手名簿'!I20)</f>
      </c>
      <c r="N35" s="35"/>
      <c r="O35" s="29"/>
      <c r="P35" s="31">
        <f>IF(O35="","",VLOOKUP(O35,$M$54:$O$101,$J$2))</f>
      </c>
      <c r="Q35" s="29"/>
      <c r="R35" s="31">
        <f>IF(Q35="","",VLOOKUP(Q35,$M$54:$O$101,$J$2))</f>
      </c>
      <c r="S35" s="31">
        <f>IF(SUM(P35)+SUM(R35)=0,"",SUM(P35)+SUM(R35))</f>
      </c>
      <c r="T35" s="29">
        <f>IF(S35="","",RANK(S35,$S$7:$S$35,1))</f>
      </c>
      <c r="U35" s="29">
        <f>IF(S35="","",VLOOKUP(T35,$I$54:$J$62,2))</f>
      </c>
    </row>
    <row r="36" spans="2:21" ht="20.25" customHeight="1">
      <c r="B36" s="38"/>
      <c r="C36" s="38"/>
      <c r="D36" s="17">
        <f>IF('監督・選手名簿'!$F$20="","",'監督・選手名簿'!$F$20)</f>
      </c>
      <c r="E36" s="21"/>
      <c r="F36" s="22"/>
      <c r="G36" s="19">
        <f t="shared" si="2"/>
      </c>
      <c r="H36" s="22"/>
      <c r="I36" s="19">
        <f t="shared" si="0"/>
      </c>
      <c r="J36" s="42"/>
      <c r="K36" s="30"/>
      <c r="L36" s="30"/>
      <c r="M36" s="34"/>
      <c r="N36" s="36"/>
      <c r="O36" s="30"/>
      <c r="P36" s="32"/>
      <c r="Q36" s="30"/>
      <c r="R36" s="32"/>
      <c r="S36" s="32"/>
      <c r="T36" s="30"/>
      <c r="U36" s="30"/>
    </row>
    <row r="41" spans="3:14" ht="14.25">
      <c r="C41" s="7" t="s">
        <v>36</v>
      </c>
      <c r="D41" s="7" t="s">
        <v>37</v>
      </c>
      <c r="M41" s="7" t="s">
        <v>36</v>
      </c>
      <c r="N41" s="7" t="s">
        <v>38</v>
      </c>
    </row>
    <row r="42" spans="3:14" ht="14.25">
      <c r="C42" s="15">
        <f>+'監督・選手名簿'!C23</f>
        <v>11</v>
      </c>
      <c r="D42" s="16">
        <f>+'監督・選手名簿'!D23</f>
        <v>13</v>
      </c>
      <c r="M42" s="15">
        <f>+'監督・選手名簿'!H23</f>
        <v>5</v>
      </c>
      <c r="N42" s="16">
        <f>+'監督・選手名簿'!I23</f>
        <v>4</v>
      </c>
    </row>
    <row r="51" spans="4:15" ht="14.25">
      <c r="D51" s="8" t="s">
        <v>43</v>
      </c>
      <c r="E51" s="7" t="s">
        <v>88</v>
      </c>
      <c r="F51" s="7" t="s">
        <v>89</v>
      </c>
      <c r="M51" s="8" t="s">
        <v>44</v>
      </c>
      <c r="N51" s="7" t="s">
        <v>88</v>
      </c>
      <c r="O51" s="7" t="s">
        <v>89</v>
      </c>
    </row>
    <row r="52" spans="4:14" ht="14.25">
      <c r="D52" s="8"/>
      <c r="E52" s="8"/>
      <c r="I52" s="7" t="s">
        <v>45</v>
      </c>
      <c r="M52" s="8"/>
      <c r="N52" s="8"/>
    </row>
    <row r="53" spans="4:15" ht="14.25">
      <c r="D53" s="7" t="s">
        <v>39</v>
      </c>
      <c r="E53" s="7" t="s">
        <v>40</v>
      </c>
      <c r="F53" s="7" t="s">
        <v>40</v>
      </c>
      <c r="I53" s="7" t="s">
        <v>39</v>
      </c>
      <c r="J53" s="7" t="s">
        <v>40</v>
      </c>
      <c r="M53" s="7" t="s">
        <v>39</v>
      </c>
      <c r="N53" s="7" t="s">
        <v>40</v>
      </c>
      <c r="O53" s="7" t="s">
        <v>40</v>
      </c>
    </row>
    <row r="54" spans="4:15" ht="14.25">
      <c r="D54" s="7">
        <v>1</v>
      </c>
      <c r="E54" s="7">
        <v>0</v>
      </c>
      <c r="F54" s="7">
        <v>1</v>
      </c>
      <c r="I54" s="7">
        <v>1</v>
      </c>
      <c r="J54" s="7">
        <v>8</v>
      </c>
      <c r="M54" s="7">
        <v>1</v>
      </c>
      <c r="N54" s="7">
        <v>0</v>
      </c>
      <c r="O54" s="7">
        <v>1</v>
      </c>
    </row>
    <row r="55" spans="4:15" ht="14.25">
      <c r="D55" s="7">
        <f aca="true" t="shared" si="3" ref="D55:D93">D54+1</f>
        <v>2</v>
      </c>
      <c r="E55" s="7">
        <v>3</v>
      </c>
      <c r="F55" s="7">
        <v>2</v>
      </c>
      <c r="I55" s="7">
        <f aca="true" t="shared" si="4" ref="I55:I61">I54+1</f>
        <v>2</v>
      </c>
      <c r="J55" s="7">
        <f aca="true" t="shared" si="5" ref="J55:J61">J54-1</f>
        <v>7</v>
      </c>
      <c r="M55" s="7">
        <f aca="true" t="shared" si="6" ref="M55:M93">M54+1</f>
        <v>2</v>
      </c>
      <c r="N55" s="7">
        <v>3</v>
      </c>
      <c r="O55" s="7">
        <v>2</v>
      </c>
    </row>
    <row r="56" spans="4:15" ht="14.25">
      <c r="D56" s="7">
        <f t="shared" si="3"/>
        <v>3</v>
      </c>
      <c r="E56" s="7">
        <v>5.7</v>
      </c>
      <c r="F56" s="7">
        <v>3</v>
      </c>
      <c r="I56" s="7">
        <f t="shared" si="4"/>
        <v>3</v>
      </c>
      <c r="J56" s="7">
        <f t="shared" si="5"/>
        <v>6</v>
      </c>
      <c r="M56" s="7">
        <f t="shared" si="6"/>
        <v>3</v>
      </c>
      <c r="N56" s="7">
        <v>5.7</v>
      </c>
      <c r="O56" s="7">
        <v>3</v>
      </c>
    </row>
    <row r="57" spans="4:15" ht="14.25">
      <c r="D57" s="7">
        <f t="shared" si="3"/>
        <v>4</v>
      </c>
      <c r="E57" s="7">
        <v>8</v>
      </c>
      <c r="F57" s="7">
        <v>4</v>
      </c>
      <c r="I57" s="7">
        <f t="shared" si="4"/>
        <v>4</v>
      </c>
      <c r="J57" s="7">
        <f t="shared" si="5"/>
        <v>5</v>
      </c>
      <c r="M57" s="7">
        <f t="shared" si="6"/>
        <v>4</v>
      </c>
      <c r="N57" s="7">
        <v>8</v>
      </c>
      <c r="O57" s="7">
        <v>4</v>
      </c>
    </row>
    <row r="58" spans="4:15" ht="14.25">
      <c r="D58" s="7">
        <f t="shared" si="3"/>
        <v>5</v>
      </c>
      <c r="E58" s="7">
        <v>10</v>
      </c>
      <c r="F58" s="7">
        <v>5</v>
      </c>
      <c r="I58" s="7">
        <f t="shared" si="4"/>
        <v>5</v>
      </c>
      <c r="J58" s="7">
        <f t="shared" si="5"/>
        <v>4</v>
      </c>
      <c r="M58" s="7">
        <f t="shared" si="6"/>
        <v>5</v>
      </c>
      <c r="N58" s="7">
        <v>10</v>
      </c>
      <c r="O58" s="7">
        <v>5</v>
      </c>
    </row>
    <row r="59" spans="4:15" ht="14.25">
      <c r="D59" s="7">
        <f t="shared" si="3"/>
        <v>6</v>
      </c>
      <c r="E59" s="7">
        <v>11.7</v>
      </c>
      <c r="F59" s="7">
        <v>6</v>
      </c>
      <c r="I59" s="7">
        <f t="shared" si="4"/>
        <v>6</v>
      </c>
      <c r="J59" s="7">
        <f t="shared" si="5"/>
        <v>3</v>
      </c>
      <c r="M59" s="7">
        <f t="shared" si="6"/>
        <v>6</v>
      </c>
      <c r="N59" s="7">
        <v>11.7</v>
      </c>
      <c r="O59" s="7">
        <v>6</v>
      </c>
    </row>
    <row r="60" spans="4:15" ht="14.25">
      <c r="D60" s="7">
        <f t="shared" si="3"/>
        <v>7</v>
      </c>
      <c r="E60" s="7">
        <f aca="true" t="shared" si="7" ref="E60:E93">D60+6</f>
        <v>13</v>
      </c>
      <c r="F60" s="7">
        <v>7</v>
      </c>
      <c r="I60" s="7">
        <f t="shared" si="4"/>
        <v>7</v>
      </c>
      <c r="J60" s="7">
        <f t="shared" si="5"/>
        <v>2</v>
      </c>
      <c r="M60" s="7">
        <f t="shared" si="6"/>
        <v>7</v>
      </c>
      <c r="N60" s="7">
        <f aca="true" t="shared" si="8" ref="N60:N93">M60+6</f>
        <v>13</v>
      </c>
      <c r="O60" s="7">
        <v>7</v>
      </c>
    </row>
    <row r="61" spans="4:15" ht="14.25">
      <c r="D61" s="7">
        <f t="shared" si="3"/>
        <v>8</v>
      </c>
      <c r="E61" s="7">
        <f t="shared" si="7"/>
        <v>14</v>
      </c>
      <c r="F61" s="7">
        <v>8</v>
      </c>
      <c r="I61" s="7">
        <f t="shared" si="4"/>
        <v>8</v>
      </c>
      <c r="J61" s="7">
        <f t="shared" si="5"/>
        <v>1</v>
      </c>
      <c r="M61" s="7">
        <f t="shared" si="6"/>
        <v>8</v>
      </c>
      <c r="N61" s="7">
        <f t="shared" si="8"/>
        <v>14</v>
      </c>
      <c r="O61" s="7">
        <v>8</v>
      </c>
    </row>
    <row r="62" spans="4:15" ht="14.25">
      <c r="D62" s="7">
        <f t="shared" si="3"/>
        <v>9</v>
      </c>
      <c r="E62" s="7">
        <f t="shared" si="7"/>
        <v>15</v>
      </c>
      <c r="F62" s="7">
        <v>9</v>
      </c>
      <c r="I62" s="7">
        <v>9</v>
      </c>
      <c r="J62" s="7">
        <v>0</v>
      </c>
      <c r="M62" s="7">
        <f t="shared" si="6"/>
        <v>9</v>
      </c>
      <c r="N62" s="7">
        <f t="shared" si="8"/>
        <v>15</v>
      </c>
      <c r="O62" s="7">
        <v>9</v>
      </c>
    </row>
    <row r="63" spans="4:15" ht="14.25">
      <c r="D63" s="7">
        <f t="shared" si="3"/>
        <v>10</v>
      </c>
      <c r="E63" s="7">
        <f t="shared" si="7"/>
        <v>16</v>
      </c>
      <c r="F63" s="7">
        <v>10</v>
      </c>
      <c r="M63" s="7">
        <f t="shared" si="6"/>
        <v>10</v>
      </c>
      <c r="N63" s="7">
        <f t="shared" si="8"/>
        <v>16</v>
      </c>
      <c r="O63" s="7">
        <v>10</v>
      </c>
    </row>
    <row r="64" spans="4:15" ht="14.25">
      <c r="D64" s="7">
        <f t="shared" si="3"/>
        <v>11</v>
      </c>
      <c r="E64" s="7">
        <f t="shared" si="7"/>
        <v>17</v>
      </c>
      <c r="F64" s="7">
        <v>11</v>
      </c>
      <c r="M64" s="7">
        <f t="shared" si="6"/>
        <v>11</v>
      </c>
      <c r="N64" s="7">
        <f t="shared" si="8"/>
        <v>17</v>
      </c>
      <c r="O64" s="7">
        <v>11</v>
      </c>
    </row>
    <row r="65" spans="4:15" ht="14.25">
      <c r="D65" s="7">
        <f t="shared" si="3"/>
        <v>12</v>
      </c>
      <c r="E65" s="7">
        <f t="shared" si="7"/>
        <v>18</v>
      </c>
      <c r="F65" s="7">
        <v>12</v>
      </c>
      <c r="M65" s="7">
        <f t="shared" si="6"/>
        <v>12</v>
      </c>
      <c r="N65" s="7">
        <f t="shared" si="8"/>
        <v>18</v>
      </c>
      <c r="O65" s="7">
        <v>12</v>
      </c>
    </row>
    <row r="66" spans="4:15" ht="14.25">
      <c r="D66" s="7">
        <f t="shared" si="3"/>
        <v>13</v>
      </c>
      <c r="E66" s="7">
        <f t="shared" si="7"/>
        <v>19</v>
      </c>
      <c r="F66" s="7">
        <v>13</v>
      </c>
      <c r="M66" s="7">
        <f t="shared" si="6"/>
        <v>13</v>
      </c>
      <c r="N66" s="7">
        <f t="shared" si="8"/>
        <v>19</v>
      </c>
      <c r="O66" s="7">
        <v>13</v>
      </c>
    </row>
    <row r="67" spans="4:15" ht="14.25">
      <c r="D67" s="7">
        <f t="shared" si="3"/>
        <v>14</v>
      </c>
      <c r="E67" s="7">
        <f t="shared" si="7"/>
        <v>20</v>
      </c>
      <c r="F67" s="7">
        <v>14</v>
      </c>
      <c r="M67" s="7">
        <f t="shared" si="6"/>
        <v>14</v>
      </c>
      <c r="N67" s="7">
        <f t="shared" si="8"/>
        <v>20</v>
      </c>
      <c r="O67" s="7">
        <v>14</v>
      </c>
    </row>
    <row r="68" spans="4:15" ht="14.25">
      <c r="D68" s="7">
        <f t="shared" si="3"/>
        <v>15</v>
      </c>
      <c r="E68" s="7">
        <f t="shared" si="7"/>
        <v>21</v>
      </c>
      <c r="F68" s="7">
        <v>15</v>
      </c>
      <c r="M68" s="7">
        <f t="shared" si="6"/>
        <v>15</v>
      </c>
      <c r="N68" s="7">
        <f t="shared" si="8"/>
        <v>21</v>
      </c>
      <c r="O68" s="7">
        <v>15</v>
      </c>
    </row>
    <row r="69" spans="4:15" ht="14.25">
      <c r="D69" s="7">
        <f t="shared" si="3"/>
        <v>16</v>
      </c>
      <c r="E69" s="7">
        <f t="shared" si="7"/>
        <v>22</v>
      </c>
      <c r="F69" s="7">
        <v>16</v>
      </c>
      <c r="M69" s="7">
        <f t="shared" si="6"/>
        <v>16</v>
      </c>
      <c r="N69" s="7">
        <f t="shared" si="8"/>
        <v>22</v>
      </c>
      <c r="O69" s="7">
        <v>16</v>
      </c>
    </row>
    <row r="70" spans="4:15" ht="14.25">
      <c r="D70" s="7">
        <f t="shared" si="3"/>
        <v>17</v>
      </c>
      <c r="E70" s="7">
        <f t="shared" si="7"/>
        <v>23</v>
      </c>
      <c r="F70" s="7">
        <v>17</v>
      </c>
      <c r="M70" s="7">
        <f t="shared" si="6"/>
        <v>17</v>
      </c>
      <c r="N70" s="7">
        <f t="shared" si="8"/>
        <v>23</v>
      </c>
      <c r="O70" s="7">
        <v>17</v>
      </c>
    </row>
    <row r="71" spans="4:15" ht="14.25">
      <c r="D71" s="7">
        <f t="shared" si="3"/>
        <v>18</v>
      </c>
      <c r="E71" s="7">
        <f t="shared" si="7"/>
        <v>24</v>
      </c>
      <c r="F71" s="7">
        <v>18</v>
      </c>
      <c r="M71" s="7">
        <f t="shared" si="6"/>
        <v>18</v>
      </c>
      <c r="N71" s="7">
        <f t="shared" si="8"/>
        <v>24</v>
      </c>
      <c r="O71" s="7">
        <v>18</v>
      </c>
    </row>
    <row r="72" spans="4:15" ht="14.25">
      <c r="D72" s="7">
        <f t="shared" si="3"/>
        <v>19</v>
      </c>
      <c r="E72" s="7">
        <f t="shared" si="7"/>
        <v>25</v>
      </c>
      <c r="F72" s="7">
        <v>19</v>
      </c>
      <c r="M72" s="7">
        <f t="shared" si="6"/>
        <v>19</v>
      </c>
      <c r="N72" s="7">
        <f t="shared" si="8"/>
        <v>25</v>
      </c>
      <c r="O72" s="7">
        <v>19</v>
      </c>
    </row>
    <row r="73" spans="4:15" ht="14.25">
      <c r="D73" s="7">
        <f t="shared" si="3"/>
        <v>20</v>
      </c>
      <c r="E73" s="7">
        <f t="shared" si="7"/>
        <v>26</v>
      </c>
      <c r="F73" s="7">
        <v>20</v>
      </c>
      <c r="M73" s="7">
        <f t="shared" si="6"/>
        <v>20</v>
      </c>
      <c r="N73" s="7">
        <f t="shared" si="8"/>
        <v>26</v>
      </c>
      <c r="O73" s="7">
        <v>20</v>
      </c>
    </row>
    <row r="74" spans="4:15" ht="14.25">
      <c r="D74" s="7">
        <f t="shared" si="3"/>
        <v>21</v>
      </c>
      <c r="E74" s="7">
        <f t="shared" si="7"/>
        <v>27</v>
      </c>
      <c r="F74" s="7">
        <v>21</v>
      </c>
      <c r="M74" s="7">
        <f t="shared" si="6"/>
        <v>21</v>
      </c>
      <c r="N74" s="7">
        <f t="shared" si="8"/>
        <v>27</v>
      </c>
      <c r="O74" s="7">
        <v>21</v>
      </c>
    </row>
    <row r="75" spans="4:15" ht="14.25">
      <c r="D75" s="7">
        <f t="shared" si="3"/>
        <v>22</v>
      </c>
      <c r="E75" s="7">
        <f t="shared" si="7"/>
        <v>28</v>
      </c>
      <c r="F75" s="7">
        <v>22</v>
      </c>
      <c r="M75" s="7">
        <f t="shared" si="6"/>
        <v>22</v>
      </c>
      <c r="N75" s="7">
        <f t="shared" si="8"/>
        <v>28</v>
      </c>
      <c r="O75" s="7">
        <v>22</v>
      </c>
    </row>
    <row r="76" spans="4:15" ht="14.25">
      <c r="D76" s="7">
        <f t="shared" si="3"/>
        <v>23</v>
      </c>
      <c r="E76" s="7">
        <f t="shared" si="7"/>
        <v>29</v>
      </c>
      <c r="F76" s="7">
        <v>23</v>
      </c>
      <c r="M76" s="7">
        <f t="shared" si="6"/>
        <v>23</v>
      </c>
      <c r="N76" s="7">
        <f t="shared" si="8"/>
        <v>29</v>
      </c>
      <c r="O76" s="7">
        <v>23</v>
      </c>
    </row>
    <row r="77" spans="4:15" ht="14.25">
      <c r="D77" s="7">
        <f t="shared" si="3"/>
        <v>24</v>
      </c>
      <c r="E77" s="7">
        <f t="shared" si="7"/>
        <v>30</v>
      </c>
      <c r="F77" s="7">
        <v>24</v>
      </c>
      <c r="M77" s="7">
        <f t="shared" si="6"/>
        <v>24</v>
      </c>
      <c r="N77" s="7">
        <f t="shared" si="8"/>
        <v>30</v>
      </c>
      <c r="O77" s="7">
        <v>24</v>
      </c>
    </row>
    <row r="78" spans="4:15" ht="14.25">
      <c r="D78" s="7">
        <f t="shared" si="3"/>
        <v>25</v>
      </c>
      <c r="E78" s="7">
        <f t="shared" si="7"/>
        <v>31</v>
      </c>
      <c r="F78" s="7">
        <v>25</v>
      </c>
      <c r="M78" s="7">
        <f t="shared" si="6"/>
        <v>25</v>
      </c>
      <c r="N78" s="7">
        <f t="shared" si="8"/>
        <v>31</v>
      </c>
      <c r="O78" s="7">
        <v>25</v>
      </c>
    </row>
    <row r="79" spans="4:15" ht="14.25">
      <c r="D79" s="7">
        <f t="shared" si="3"/>
        <v>26</v>
      </c>
      <c r="E79" s="7">
        <f t="shared" si="7"/>
        <v>32</v>
      </c>
      <c r="F79" s="7">
        <v>26</v>
      </c>
      <c r="M79" s="7">
        <f t="shared" si="6"/>
        <v>26</v>
      </c>
      <c r="N79" s="7">
        <f t="shared" si="8"/>
        <v>32</v>
      </c>
      <c r="O79" s="7">
        <v>26</v>
      </c>
    </row>
    <row r="80" spans="4:15" ht="14.25">
      <c r="D80" s="7">
        <f t="shared" si="3"/>
        <v>27</v>
      </c>
      <c r="E80" s="7">
        <f t="shared" si="7"/>
        <v>33</v>
      </c>
      <c r="F80" s="7">
        <v>27</v>
      </c>
      <c r="M80" s="7">
        <f t="shared" si="6"/>
        <v>27</v>
      </c>
      <c r="N80" s="7">
        <f t="shared" si="8"/>
        <v>33</v>
      </c>
      <c r="O80" s="7">
        <v>27</v>
      </c>
    </row>
    <row r="81" spans="4:15" ht="14.25">
      <c r="D81" s="7">
        <f t="shared" si="3"/>
        <v>28</v>
      </c>
      <c r="E81" s="7">
        <f t="shared" si="7"/>
        <v>34</v>
      </c>
      <c r="F81" s="7">
        <v>28</v>
      </c>
      <c r="M81" s="7">
        <f t="shared" si="6"/>
        <v>28</v>
      </c>
      <c r="N81" s="7">
        <f t="shared" si="8"/>
        <v>34</v>
      </c>
      <c r="O81" s="7">
        <v>28</v>
      </c>
    </row>
    <row r="82" spans="4:15" ht="14.25">
      <c r="D82" s="7">
        <f t="shared" si="3"/>
        <v>29</v>
      </c>
      <c r="E82" s="7">
        <f t="shared" si="7"/>
        <v>35</v>
      </c>
      <c r="F82" s="7">
        <v>29</v>
      </c>
      <c r="M82" s="7">
        <f t="shared" si="6"/>
        <v>29</v>
      </c>
      <c r="N82" s="7">
        <f t="shared" si="8"/>
        <v>35</v>
      </c>
      <c r="O82" s="7">
        <v>29</v>
      </c>
    </row>
    <row r="83" spans="4:15" ht="14.25">
      <c r="D83" s="7">
        <f t="shared" si="3"/>
        <v>30</v>
      </c>
      <c r="E83" s="7">
        <f t="shared" si="7"/>
        <v>36</v>
      </c>
      <c r="F83" s="7">
        <v>30</v>
      </c>
      <c r="M83" s="7">
        <f t="shared" si="6"/>
        <v>30</v>
      </c>
      <c r="N83" s="7">
        <f t="shared" si="8"/>
        <v>36</v>
      </c>
      <c r="O83" s="7">
        <v>30</v>
      </c>
    </row>
    <row r="84" spans="4:15" ht="14.25">
      <c r="D84" s="7">
        <f t="shared" si="3"/>
        <v>31</v>
      </c>
      <c r="E84" s="7">
        <f t="shared" si="7"/>
        <v>37</v>
      </c>
      <c r="F84" s="7">
        <v>31</v>
      </c>
      <c r="M84" s="7">
        <f t="shared" si="6"/>
        <v>31</v>
      </c>
      <c r="N84" s="7">
        <f t="shared" si="8"/>
        <v>37</v>
      </c>
      <c r="O84" s="7">
        <v>31</v>
      </c>
    </row>
    <row r="85" spans="4:15" ht="14.25">
      <c r="D85" s="7">
        <f t="shared" si="3"/>
        <v>32</v>
      </c>
      <c r="E85" s="7">
        <f t="shared" si="7"/>
        <v>38</v>
      </c>
      <c r="F85" s="7">
        <v>32</v>
      </c>
      <c r="M85" s="7">
        <f t="shared" si="6"/>
        <v>32</v>
      </c>
      <c r="N85" s="7">
        <f t="shared" si="8"/>
        <v>38</v>
      </c>
      <c r="O85" s="7">
        <v>32</v>
      </c>
    </row>
    <row r="86" spans="4:15" ht="14.25">
      <c r="D86" s="7">
        <f t="shared" si="3"/>
        <v>33</v>
      </c>
      <c r="E86" s="7">
        <f t="shared" si="7"/>
        <v>39</v>
      </c>
      <c r="F86" s="7">
        <v>33</v>
      </c>
      <c r="M86" s="7">
        <f t="shared" si="6"/>
        <v>33</v>
      </c>
      <c r="N86" s="7">
        <f t="shared" si="8"/>
        <v>39</v>
      </c>
      <c r="O86" s="7">
        <v>33</v>
      </c>
    </row>
    <row r="87" spans="4:15" ht="14.25">
      <c r="D87" s="7">
        <f t="shared" si="3"/>
        <v>34</v>
      </c>
      <c r="E87" s="7">
        <f t="shared" si="7"/>
        <v>40</v>
      </c>
      <c r="F87" s="7">
        <v>34</v>
      </c>
      <c r="M87" s="7">
        <f t="shared" si="6"/>
        <v>34</v>
      </c>
      <c r="N87" s="7">
        <f t="shared" si="8"/>
        <v>40</v>
      </c>
      <c r="O87" s="7">
        <v>34</v>
      </c>
    </row>
    <row r="88" spans="4:15" ht="14.25">
      <c r="D88" s="7">
        <f t="shared" si="3"/>
        <v>35</v>
      </c>
      <c r="E88" s="7">
        <f t="shared" si="7"/>
        <v>41</v>
      </c>
      <c r="F88" s="7">
        <v>35</v>
      </c>
      <c r="M88" s="7">
        <f t="shared" si="6"/>
        <v>35</v>
      </c>
      <c r="N88" s="7">
        <f t="shared" si="8"/>
        <v>41</v>
      </c>
      <c r="O88" s="7">
        <v>35</v>
      </c>
    </row>
    <row r="89" spans="4:15" ht="14.25">
      <c r="D89" s="7">
        <f t="shared" si="3"/>
        <v>36</v>
      </c>
      <c r="E89" s="7">
        <f t="shared" si="7"/>
        <v>42</v>
      </c>
      <c r="F89" s="7">
        <v>36</v>
      </c>
      <c r="M89" s="7">
        <f t="shared" si="6"/>
        <v>36</v>
      </c>
      <c r="N89" s="7">
        <f t="shared" si="8"/>
        <v>42</v>
      </c>
      <c r="O89" s="7">
        <v>36</v>
      </c>
    </row>
    <row r="90" spans="4:15" ht="14.25">
      <c r="D90" s="7">
        <f t="shared" si="3"/>
        <v>37</v>
      </c>
      <c r="E90" s="7">
        <f t="shared" si="7"/>
        <v>43</v>
      </c>
      <c r="F90" s="7">
        <v>37</v>
      </c>
      <c r="M90" s="7">
        <f t="shared" si="6"/>
        <v>37</v>
      </c>
      <c r="N90" s="7">
        <f t="shared" si="8"/>
        <v>43</v>
      </c>
      <c r="O90" s="7">
        <v>37</v>
      </c>
    </row>
    <row r="91" spans="4:15" ht="14.25">
      <c r="D91" s="7">
        <f t="shared" si="3"/>
        <v>38</v>
      </c>
      <c r="E91" s="7">
        <f t="shared" si="7"/>
        <v>44</v>
      </c>
      <c r="F91" s="7">
        <v>38</v>
      </c>
      <c r="M91" s="7">
        <f t="shared" si="6"/>
        <v>38</v>
      </c>
      <c r="N91" s="7">
        <f t="shared" si="8"/>
        <v>44</v>
      </c>
      <c r="O91" s="7">
        <v>38</v>
      </c>
    </row>
    <row r="92" spans="4:15" ht="14.25">
      <c r="D92" s="7">
        <f t="shared" si="3"/>
        <v>39</v>
      </c>
      <c r="E92" s="7">
        <f t="shared" si="7"/>
        <v>45</v>
      </c>
      <c r="F92" s="7">
        <v>39</v>
      </c>
      <c r="M92" s="7">
        <f t="shared" si="6"/>
        <v>39</v>
      </c>
      <c r="N92" s="7">
        <f t="shared" si="8"/>
        <v>45</v>
      </c>
      <c r="O92" s="7">
        <v>39</v>
      </c>
    </row>
    <row r="93" spans="4:15" ht="14.25">
      <c r="D93" s="7">
        <f t="shared" si="3"/>
        <v>40</v>
      </c>
      <c r="E93" s="7">
        <f t="shared" si="7"/>
        <v>46</v>
      </c>
      <c r="F93" s="7">
        <v>40</v>
      </c>
      <c r="M93" s="7">
        <f t="shared" si="6"/>
        <v>40</v>
      </c>
      <c r="N93" s="7">
        <f t="shared" si="8"/>
        <v>46</v>
      </c>
      <c r="O93" s="7">
        <v>40</v>
      </c>
    </row>
    <row r="94" spans="4:16" ht="14.25">
      <c r="D94" s="7" t="s">
        <v>51</v>
      </c>
      <c r="E94" s="7">
        <f>$D$42+1+6</f>
        <v>20</v>
      </c>
      <c r="F94" s="7">
        <f aca="true" t="shared" si="9" ref="F94:F100">$D$42+1</f>
        <v>14</v>
      </c>
      <c r="G94" s="8" t="s">
        <v>92</v>
      </c>
      <c r="M94" s="7" t="s">
        <v>51</v>
      </c>
      <c r="N94" s="7">
        <f aca="true" t="shared" si="10" ref="N94:N100">$N$42+1+6</f>
        <v>11</v>
      </c>
      <c r="O94" s="7">
        <f aca="true" t="shared" si="11" ref="O94:O100">$N$42+1</f>
        <v>5</v>
      </c>
      <c r="P94" s="8" t="s">
        <v>92</v>
      </c>
    </row>
    <row r="95" spans="4:16" ht="14.25">
      <c r="D95" s="7" t="s">
        <v>48</v>
      </c>
      <c r="E95" s="7">
        <f aca="true" t="shared" si="12" ref="E95:E100">$D$42+1+6</f>
        <v>20</v>
      </c>
      <c r="F95" s="7">
        <f t="shared" si="9"/>
        <v>14</v>
      </c>
      <c r="G95" s="8" t="s">
        <v>93</v>
      </c>
      <c r="M95" s="7" t="s">
        <v>48</v>
      </c>
      <c r="N95" s="7">
        <f t="shared" si="10"/>
        <v>11</v>
      </c>
      <c r="O95" s="7">
        <f t="shared" si="11"/>
        <v>5</v>
      </c>
      <c r="P95" s="8" t="s">
        <v>93</v>
      </c>
    </row>
    <row r="96" spans="4:16" ht="14.25">
      <c r="D96" s="7" t="s">
        <v>91</v>
      </c>
      <c r="E96" s="7">
        <f t="shared" si="12"/>
        <v>20</v>
      </c>
      <c r="F96" s="7">
        <f t="shared" si="9"/>
        <v>14</v>
      </c>
      <c r="G96" s="8" t="s">
        <v>94</v>
      </c>
      <c r="M96" s="7" t="s">
        <v>91</v>
      </c>
      <c r="N96" s="7">
        <f t="shared" si="10"/>
        <v>11</v>
      </c>
      <c r="O96" s="7">
        <f t="shared" si="11"/>
        <v>5</v>
      </c>
      <c r="P96" s="8" t="s">
        <v>94</v>
      </c>
    </row>
    <row r="97" spans="4:16" ht="14.25">
      <c r="D97" s="7" t="s">
        <v>95</v>
      </c>
      <c r="E97" s="7">
        <f t="shared" si="12"/>
        <v>20</v>
      </c>
      <c r="F97" s="7">
        <f t="shared" si="9"/>
        <v>14</v>
      </c>
      <c r="G97" s="8" t="s">
        <v>96</v>
      </c>
      <c r="M97" s="7" t="s">
        <v>95</v>
      </c>
      <c r="N97" s="7">
        <f t="shared" si="10"/>
        <v>11</v>
      </c>
      <c r="O97" s="7">
        <f t="shared" si="11"/>
        <v>5</v>
      </c>
      <c r="P97" s="8" t="s">
        <v>96</v>
      </c>
    </row>
    <row r="98" spans="4:16" ht="14.25">
      <c r="D98" s="7" t="s">
        <v>52</v>
      </c>
      <c r="E98" s="7">
        <f t="shared" si="12"/>
        <v>20</v>
      </c>
      <c r="F98" s="7">
        <f t="shared" si="9"/>
        <v>14</v>
      </c>
      <c r="G98" s="8" t="s">
        <v>53</v>
      </c>
      <c r="M98" s="7" t="s">
        <v>52</v>
      </c>
      <c r="N98" s="7">
        <f t="shared" si="10"/>
        <v>11</v>
      </c>
      <c r="O98" s="7">
        <f t="shared" si="11"/>
        <v>5</v>
      </c>
      <c r="P98" s="8" t="s">
        <v>53</v>
      </c>
    </row>
    <row r="99" spans="4:16" ht="14.25">
      <c r="D99" s="7" t="s">
        <v>54</v>
      </c>
      <c r="E99" s="7">
        <f t="shared" si="12"/>
        <v>20</v>
      </c>
      <c r="F99" s="7">
        <f t="shared" si="9"/>
        <v>14</v>
      </c>
      <c r="G99" s="8" t="s">
        <v>41</v>
      </c>
      <c r="M99" s="7" t="s">
        <v>55</v>
      </c>
      <c r="N99" s="7">
        <f t="shared" si="10"/>
        <v>11</v>
      </c>
      <c r="O99" s="7">
        <f t="shared" si="11"/>
        <v>5</v>
      </c>
      <c r="P99" s="8" t="s">
        <v>41</v>
      </c>
    </row>
    <row r="100" spans="4:16" ht="14.25">
      <c r="D100" s="7" t="s">
        <v>56</v>
      </c>
      <c r="E100" s="7">
        <f t="shared" si="12"/>
        <v>20</v>
      </c>
      <c r="F100" s="7">
        <f t="shared" si="9"/>
        <v>14</v>
      </c>
      <c r="G100" s="8" t="s">
        <v>42</v>
      </c>
      <c r="M100" s="7" t="s">
        <v>57</v>
      </c>
      <c r="N100" s="7">
        <f t="shared" si="10"/>
        <v>11</v>
      </c>
      <c r="O100" s="7">
        <f t="shared" si="11"/>
        <v>5</v>
      </c>
      <c r="P100" s="8" t="s">
        <v>42</v>
      </c>
    </row>
    <row r="101" spans="4:16" ht="14.25">
      <c r="D101" s="7" t="s">
        <v>58</v>
      </c>
      <c r="E101" s="7">
        <v>0</v>
      </c>
      <c r="F101" s="7">
        <v>0</v>
      </c>
      <c r="G101" s="8" t="s">
        <v>46</v>
      </c>
      <c r="M101" s="7" t="s">
        <v>59</v>
      </c>
      <c r="N101" s="7">
        <v>0</v>
      </c>
      <c r="O101" s="7">
        <v>0</v>
      </c>
      <c r="P101" s="8" t="s">
        <v>46</v>
      </c>
    </row>
  </sheetData>
  <sheetProtection/>
  <mergeCells count="227">
    <mergeCell ref="N31:N32"/>
    <mergeCell ref="N33:N34"/>
    <mergeCell ref="N23:N24"/>
    <mergeCell ref="N25:N26"/>
    <mergeCell ref="N27:N28"/>
    <mergeCell ref="N29:N30"/>
    <mergeCell ref="N15:N16"/>
    <mergeCell ref="N17:N18"/>
    <mergeCell ref="N19:N20"/>
    <mergeCell ref="N21:N22"/>
    <mergeCell ref="N7:N8"/>
    <mergeCell ref="N9:N10"/>
    <mergeCell ref="L7:L8"/>
    <mergeCell ref="L9:L10"/>
    <mergeCell ref="N11:N12"/>
    <mergeCell ref="N13:N14"/>
    <mergeCell ref="L31:L32"/>
    <mergeCell ref="L33:L34"/>
    <mergeCell ref="L23:L24"/>
    <mergeCell ref="L19:L20"/>
    <mergeCell ref="L21:L22"/>
    <mergeCell ref="L25:L26"/>
    <mergeCell ref="L27:L28"/>
    <mergeCell ref="L29:L30"/>
    <mergeCell ref="T33:T34"/>
    <mergeCell ref="U33:U34"/>
    <mergeCell ref="B3:U3"/>
    <mergeCell ref="O5:P5"/>
    <mergeCell ref="Q5:R5"/>
    <mergeCell ref="T5:U5"/>
    <mergeCell ref="B5:C5"/>
    <mergeCell ref="F5:G5"/>
    <mergeCell ref="U29:U30"/>
    <mergeCell ref="S35:S36"/>
    <mergeCell ref="T35:T36"/>
    <mergeCell ref="U35:U36"/>
    <mergeCell ref="S31:S32"/>
    <mergeCell ref="T31:T32"/>
    <mergeCell ref="U31:U32"/>
    <mergeCell ref="S33:S34"/>
    <mergeCell ref="S29:S30"/>
    <mergeCell ref="T29:T30"/>
    <mergeCell ref="S25:S26"/>
    <mergeCell ref="T25:T26"/>
    <mergeCell ref="U25:U26"/>
    <mergeCell ref="S27:S28"/>
    <mergeCell ref="T27:T28"/>
    <mergeCell ref="U27:U28"/>
    <mergeCell ref="T19:T20"/>
    <mergeCell ref="U19:U20"/>
    <mergeCell ref="S21:S22"/>
    <mergeCell ref="T21:T22"/>
    <mergeCell ref="U21:U22"/>
    <mergeCell ref="T23:T24"/>
    <mergeCell ref="U23:U24"/>
    <mergeCell ref="S13:S14"/>
    <mergeCell ref="T13:T14"/>
    <mergeCell ref="U13:U14"/>
    <mergeCell ref="T15:T16"/>
    <mergeCell ref="U15:U16"/>
    <mergeCell ref="S17:S18"/>
    <mergeCell ref="T17:T18"/>
    <mergeCell ref="U17:U18"/>
    <mergeCell ref="T7:T8"/>
    <mergeCell ref="U7:U8"/>
    <mergeCell ref="T9:T10"/>
    <mergeCell ref="U9:U10"/>
    <mergeCell ref="T11:T12"/>
    <mergeCell ref="U11:U12"/>
    <mergeCell ref="L35:L36"/>
    <mergeCell ref="S5:S6"/>
    <mergeCell ref="S7:S8"/>
    <mergeCell ref="S9:S10"/>
    <mergeCell ref="S11:S12"/>
    <mergeCell ref="S15:S16"/>
    <mergeCell ref="S19:S20"/>
    <mergeCell ref="S23:S24"/>
    <mergeCell ref="P9:P10"/>
    <mergeCell ref="Q9:Q10"/>
    <mergeCell ref="L11:L12"/>
    <mergeCell ref="L13:L14"/>
    <mergeCell ref="L15:L16"/>
    <mergeCell ref="L17:L18"/>
    <mergeCell ref="K21:K22"/>
    <mergeCell ref="K23:K24"/>
    <mergeCell ref="K35:K36"/>
    <mergeCell ref="J35:J36"/>
    <mergeCell ref="K7:K8"/>
    <mergeCell ref="K9:K10"/>
    <mergeCell ref="K11:K12"/>
    <mergeCell ref="K13:K14"/>
    <mergeCell ref="K15:K16"/>
    <mergeCell ref="K17:K18"/>
    <mergeCell ref="K19:K20"/>
    <mergeCell ref="K27:K28"/>
    <mergeCell ref="J25:J26"/>
    <mergeCell ref="K25:K26"/>
    <mergeCell ref="J27:J28"/>
    <mergeCell ref="J29:J30"/>
    <mergeCell ref="J31:J32"/>
    <mergeCell ref="K33:K34"/>
    <mergeCell ref="K29:K30"/>
    <mergeCell ref="K31:K32"/>
    <mergeCell ref="J33:J34"/>
    <mergeCell ref="J19:J20"/>
    <mergeCell ref="J21:J22"/>
    <mergeCell ref="J7:J8"/>
    <mergeCell ref="J9:J10"/>
    <mergeCell ref="J11:J12"/>
    <mergeCell ref="J13:J14"/>
    <mergeCell ref="J15:J16"/>
    <mergeCell ref="J17:J18"/>
    <mergeCell ref="J23:J24"/>
    <mergeCell ref="B25:B26"/>
    <mergeCell ref="C25:C26"/>
    <mergeCell ref="B27:B28"/>
    <mergeCell ref="C27:C28"/>
    <mergeCell ref="B35:B36"/>
    <mergeCell ref="C35:C36"/>
    <mergeCell ref="B29:B30"/>
    <mergeCell ref="C29:C30"/>
    <mergeCell ref="B31:B32"/>
    <mergeCell ref="C31:C32"/>
    <mergeCell ref="B33:B34"/>
    <mergeCell ref="C33:C34"/>
    <mergeCell ref="B13:B14"/>
    <mergeCell ref="C13:C14"/>
    <mergeCell ref="B15:B16"/>
    <mergeCell ref="C15:C16"/>
    <mergeCell ref="C23:C24"/>
    <mergeCell ref="B17:B18"/>
    <mergeCell ref="C17:C18"/>
    <mergeCell ref="B19:B20"/>
    <mergeCell ref="B21:B22"/>
    <mergeCell ref="C21:C22"/>
    <mergeCell ref="C19:C20"/>
    <mergeCell ref="B23:B24"/>
    <mergeCell ref="B4:C4"/>
    <mergeCell ref="D4:L4"/>
    <mergeCell ref="C7:C8"/>
    <mergeCell ref="C9:C10"/>
    <mergeCell ref="C11:C12"/>
    <mergeCell ref="B7:B8"/>
    <mergeCell ref="M4:U4"/>
    <mergeCell ref="N5:N6"/>
    <mergeCell ref="E5:E6"/>
    <mergeCell ref="M5:M6"/>
    <mergeCell ref="D5:D6"/>
    <mergeCell ref="K5:L5"/>
    <mergeCell ref="H5:I5"/>
    <mergeCell ref="J5:J6"/>
    <mergeCell ref="B9:B10"/>
    <mergeCell ref="B11:B12"/>
    <mergeCell ref="R9:R10"/>
    <mergeCell ref="M7:M8"/>
    <mergeCell ref="O7:O8"/>
    <mergeCell ref="P7:P8"/>
    <mergeCell ref="Q7:Q8"/>
    <mergeCell ref="R7:R8"/>
    <mergeCell ref="M9:M10"/>
    <mergeCell ref="O9:O10"/>
    <mergeCell ref="R13:R14"/>
    <mergeCell ref="M11:M12"/>
    <mergeCell ref="O11:O12"/>
    <mergeCell ref="P11:P12"/>
    <mergeCell ref="Q11:Q12"/>
    <mergeCell ref="R11:R12"/>
    <mergeCell ref="M13:M14"/>
    <mergeCell ref="O13:O14"/>
    <mergeCell ref="P13:P14"/>
    <mergeCell ref="Q13:Q14"/>
    <mergeCell ref="R17:R18"/>
    <mergeCell ref="M15:M16"/>
    <mergeCell ref="O15:O16"/>
    <mergeCell ref="P15:P16"/>
    <mergeCell ref="Q15:Q16"/>
    <mergeCell ref="R15:R16"/>
    <mergeCell ref="M17:M18"/>
    <mergeCell ref="O17:O18"/>
    <mergeCell ref="P17:P18"/>
    <mergeCell ref="Q17:Q18"/>
    <mergeCell ref="R21:R22"/>
    <mergeCell ref="M19:M20"/>
    <mergeCell ref="O19:O20"/>
    <mergeCell ref="P19:P20"/>
    <mergeCell ref="Q19:Q20"/>
    <mergeCell ref="R19:R20"/>
    <mergeCell ref="M21:M22"/>
    <mergeCell ref="O21:O22"/>
    <mergeCell ref="P21:P22"/>
    <mergeCell ref="Q21:Q22"/>
    <mergeCell ref="R25:R26"/>
    <mergeCell ref="M23:M24"/>
    <mergeCell ref="O23:O24"/>
    <mergeCell ref="P23:P24"/>
    <mergeCell ref="Q23:Q24"/>
    <mergeCell ref="R23:R24"/>
    <mergeCell ref="M25:M26"/>
    <mergeCell ref="O25:O26"/>
    <mergeCell ref="P25:P26"/>
    <mergeCell ref="Q25:Q26"/>
    <mergeCell ref="R29:R30"/>
    <mergeCell ref="M27:M28"/>
    <mergeCell ref="O27:O28"/>
    <mergeCell ref="P27:P28"/>
    <mergeCell ref="Q27:Q28"/>
    <mergeCell ref="R27:R28"/>
    <mergeCell ref="M29:M30"/>
    <mergeCell ref="O29:O30"/>
    <mergeCell ref="P29:P30"/>
    <mergeCell ref="Q29:Q30"/>
    <mergeCell ref="R33:R34"/>
    <mergeCell ref="M31:M32"/>
    <mergeCell ref="O31:O32"/>
    <mergeCell ref="P31:P32"/>
    <mergeCell ref="Q31:Q32"/>
    <mergeCell ref="R31:R32"/>
    <mergeCell ref="M33:M34"/>
    <mergeCell ref="O33:O34"/>
    <mergeCell ref="P33:P34"/>
    <mergeCell ref="Q33:Q34"/>
    <mergeCell ref="R35:R36"/>
    <mergeCell ref="M35:M36"/>
    <mergeCell ref="O35:O36"/>
    <mergeCell ref="P35:P36"/>
    <mergeCell ref="Q35:Q36"/>
    <mergeCell ref="N35:N36"/>
  </mergeCells>
  <dataValidations count="1">
    <dataValidation allowBlank="1" showInputMessage="1" showErrorMessage="1" imeMode="off" sqref="E7:L36 N7:U36"/>
  </dataValidations>
  <printOptions horizontalCentered="1" verticalCentered="1"/>
  <pageMargins left="0.5905511811023623" right="0.5905511811023623" top="0.79" bottom="0.52" header="0.5118110236220472" footer="0.31496062992125984"/>
  <pageSetup horizontalDpi="300" verticalDpi="3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0" sqref="G40"/>
    </sheetView>
  </sheetViews>
  <sheetFormatPr defaultColWidth="9.00390625" defaultRowHeight="13.5"/>
  <cols>
    <col min="1" max="1" width="9.00390625" style="7" customWidth="1"/>
    <col min="2" max="2" width="5.00390625" style="7" customWidth="1"/>
    <col min="3" max="3" width="10.875" style="7" customWidth="1"/>
    <col min="4" max="4" width="12.25390625" style="7" customWidth="1"/>
    <col min="5" max="8" width="8.125" style="7" customWidth="1"/>
    <col min="9" max="10" width="8.75390625" style="7" customWidth="1"/>
    <col min="11" max="11" width="9.375" style="7" customWidth="1"/>
    <col min="12" max="12" width="12.25390625" style="7" customWidth="1"/>
    <col min="13" max="16" width="8.125" style="7" customWidth="1"/>
    <col min="17" max="18" width="8.75390625" style="7" customWidth="1"/>
    <col min="19" max="19" width="9.375" style="7" customWidth="1"/>
    <col min="20" max="16384" width="9.00390625" style="7" customWidth="1"/>
  </cols>
  <sheetData>
    <row r="2" spans="2:19" ht="21">
      <c r="B2" s="53" t="s">
        <v>148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>
        <v>43708</v>
      </c>
      <c r="R2" s="52"/>
      <c r="S2" s="52"/>
    </row>
    <row r="3" spans="2:19" ht="18" customHeight="1">
      <c r="B3" s="43" t="s">
        <v>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ht="18" customHeight="1">
      <c r="B4" s="26" t="s">
        <v>22</v>
      </c>
      <c r="C4" s="27"/>
      <c r="D4" s="26" t="s">
        <v>27</v>
      </c>
      <c r="E4" s="28"/>
      <c r="F4" s="28"/>
      <c r="G4" s="28"/>
      <c r="H4" s="28"/>
      <c r="I4" s="28"/>
      <c r="J4" s="28"/>
      <c r="K4" s="27"/>
      <c r="L4" s="26" t="s">
        <v>28</v>
      </c>
      <c r="M4" s="28"/>
      <c r="N4" s="28"/>
      <c r="O4" s="28"/>
      <c r="P4" s="28"/>
      <c r="Q4" s="28"/>
      <c r="R4" s="28"/>
      <c r="S4" s="27"/>
    </row>
    <row r="5" spans="2:19" ht="18" customHeight="1">
      <c r="B5" s="44" t="s">
        <v>23</v>
      </c>
      <c r="C5" s="45"/>
      <c r="D5" s="37" t="s">
        <v>26</v>
      </c>
      <c r="E5" s="26" t="s">
        <v>24</v>
      </c>
      <c r="F5" s="27"/>
      <c r="G5" s="26" t="s">
        <v>25</v>
      </c>
      <c r="H5" s="27"/>
      <c r="I5" s="37" t="s">
        <v>21</v>
      </c>
      <c r="J5" s="26" t="s">
        <v>29</v>
      </c>
      <c r="K5" s="27"/>
      <c r="L5" s="37" t="s">
        <v>26</v>
      </c>
      <c r="M5" s="26" t="s">
        <v>24</v>
      </c>
      <c r="N5" s="27"/>
      <c r="O5" s="26" t="s">
        <v>25</v>
      </c>
      <c r="P5" s="27"/>
      <c r="Q5" s="37" t="s">
        <v>21</v>
      </c>
      <c r="R5" s="26" t="s">
        <v>29</v>
      </c>
      <c r="S5" s="27"/>
    </row>
    <row r="6" spans="2:19" ht="18" customHeight="1">
      <c r="B6" s="4" t="s">
        <v>0</v>
      </c>
      <c r="C6" s="4" t="s">
        <v>1</v>
      </c>
      <c r="D6" s="38"/>
      <c r="E6" s="4" t="s">
        <v>30</v>
      </c>
      <c r="F6" s="4" t="s">
        <v>31</v>
      </c>
      <c r="G6" s="4" t="s">
        <v>30</v>
      </c>
      <c r="H6" s="4" t="s">
        <v>31</v>
      </c>
      <c r="I6" s="38"/>
      <c r="J6" s="4" t="s">
        <v>32</v>
      </c>
      <c r="K6" s="4" t="s">
        <v>33</v>
      </c>
      <c r="L6" s="38"/>
      <c r="M6" s="4" t="s">
        <v>30</v>
      </c>
      <c r="N6" s="4" t="s">
        <v>31</v>
      </c>
      <c r="O6" s="4" t="s">
        <v>30</v>
      </c>
      <c r="P6" s="4" t="s">
        <v>31</v>
      </c>
      <c r="Q6" s="38"/>
      <c r="R6" s="4" t="s">
        <v>32</v>
      </c>
      <c r="S6" s="4" t="s">
        <v>33</v>
      </c>
    </row>
    <row r="7" spans="2:19" ht="18" customHeight="1">
      <c r="B7" s="46">
        <f>IF('監督・選手名簿'!B6="","",'監督・選手名簿'!B6)</f>
        <v>1</v>
      </c>
      <c r="C7" s="46" t="str">
        <f>'監督・選手名簿'!C6</f>
        <v>千葉市</v>
      </c>
      <c r="D7" s="17" t="str">
        <f>IF('監督・選手名簿'!$E$6="","",'監督・選手名簿'!$E$6)</f>
        <v>齋藤開世</v>
      </c>
      <c r="E7" s="17">
        <f>IF('レーススコア（記入用）'!F7="","",'レーススコア（記入用）'!F7)</f>
        <v>12</v>
      </c>
      <c r="F7" s="18">
        <f>+'レーススコア（記入用）'!G7</f>
        <v>12</v>
      </c>
      <c r="G7" s="17">
        <f>IF('レーススコア（記入用）'!H7="","",'レーススコア（記入用）'!H7)</f>
        <v>12</v>
      </c>
      <c r="H7" s="17">
        <f>IF('レーススコア（記入用）'!I7="","",'レーススコア（記入用）'!I7)</f>
        <v>12</v>
      </c>
      <c r="I7" s="48">
        <f>+'レーススコア（記入用）'!J7:J8</f>
        <v>52</v>
      </c>
      <c r="J7" s="46">
        <f>IF('レーススコア（記入用）'!K7:K8="","",'レーススコア（記入用）'!K7:K8)</f>
        <v>8</v>
      </c>
      <c r="K7" s="46">
        <f>+'レーススコア（記入用）'!L7:L8</f>
        <v>1</v>
      </c>
      <c r="L7" s="46">
        <f>IF('監督・選手名簿'!I6="","",'監督・選手名簿'!I6)</f>
      </c>
      <c r="M7" s="46">
        <f>IF('レーススコア（記入用）'!O7:O8="","",'レーススコア（記入用）'!O7:O8)</f>
      </c>
      <c r="N7" s="46">
        <f>IF('レーススコア（記入用）'!P7:P8="","",'レーススコア（記入用）'!P7:P8)</f>
      </c>
      <c r="O7" s="46">
        <f>IF('レーススコア（記入用）'!Q7:Q8="","",'レーススコア（記入用）'!Q7:Q8)</f>
      </c>
      <c r="P7" s="46">
        <f>IF('レーススコア（記入用）'!R7:R8="","",'レーススコア（記入用）'!R7:R8)</f>
      </c>
      <c r="Q7" s="46">
        <f>+'レーススコア（記入用）'!S7:S8</f>
      </c>
      <c r="R7" s="46">
        <f>IF('レーススコア（記入用）'!T7:T8="","",'レーススコア（記入用）'!T7:T8)</f>
      </c>
      <c r="S7" s="46">
        <f>+'レーススコア（記入用）'!U7:U8</f>
      </c>
    </row>
    <row r="8" spans="2:19" ht="18" customHeight="1">
      <c r="B8" s="47"/>
      <c r="C8" s="47"/>
      <c r="D8" s="17">
        <f>IF('監督・選手名簿'!F6="","",'監督・選手名簿'!F6)</f>
      </c>
      <c r="E8" s="17">
        <f>IF('レーススコア（記入用）'!F8="","",'レーススコア（記入用）'!F8)</f>
        <v>14</v>
      </c>
      <c r="F8" s="18">
        <f>+'レーススコア（記入用）'!G8</f>
        <v>14</v>
      </c>
      <c r="G8" s="17">
        <f>IF('レーススコア（記入用）'!H8="","",'レーススコア（記入用）'!H8)</f>
        <v>14</v>
      </c>
      <c r="H8" s="17">
        <f>IF('レーススコア（記入用）'!I8="","",'レーススコア（記入用）'!I8)</f>
        <v>14</v>
      </c>
      <c r="I8" s="49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2:19" ht="18" customHeight="1">
      <c r="B9" s="46">
        <f>IF('監督・選手名簿'!B7="","",'監督・選手名簿'!B7)</f>
        <v>3</v>
      </c>
      <c r="C9" s="46" t="str">
        <f>'監督・選手名簿'!C7</f>
        <v>銚子市</v>
      </c>
      <c r="D9" s="17">
        <f>IF('監督・選手名簿'!$E$7="","",'監督・選手名簿'!$E$7)</f>
      </c>
      <c r="E9" s="17">
        <f>IF('レーススコア（記入用）'!F9="","",'レーススコア（記入用）'!F9)</f>
      </c>
      <c r="F9" s="18">
        <f>+'レーススコア（記入用）'!G9</f>
      </c>
      <c r="G9" s="17">
        <f>IF('レーススコア（記入用）'!H9="","",'レーススコア（記入用）'!H9)</f>
      </c>
      <c r="H9" s="17">
        <f>IF('レーススコア（記入用）'!I9="","",'レーススコア（記入用）'!I9)</f>
      </c>
      <c r="I9" s="48">
        <f>+'レーススコア（記入用）'!J9:J10</f>
      </c>
      <c r="J9" s="46">
        <f>IF('レーススコア（記入用）'!K9:K10="","",'レーススコア（記入用）'!K9:K10)</f>
      </c>
      <c r="K9" s="46">
        <f>+'レーススコア（記入用）'!L9:L10</f>
      </c>
      <c r="L9" s="46">
        <f>IF('監督・選手名簿'!I7="","",'監督・選手名簿'!I7)</f>
      </c>
      <c r="M9" s="46">
        <f>IF('レーススコア（記入用）'!O9:O10="","",'レーススコア（記入用）'!O9:O10)</f>
      </c>
      <c r="N9" s="46">
        <f>IF('レーススコア（記入用）'!P9:P10="","",'レーススコア（記入用）'!P9:P10)</f>
      </c>
      <c r="O9" s="46">
        <f>IF('レーススコア（記入用）'!Q9:Q10="","",'レーススコア（記入用）'!Q9:Q10)</f>
      </c>
      <c r="P9" s="46">
        <f>IF('レーススコア（記入用）'!R9:R10="","",'レーススコア（記入用）'!R9:R10)</f>
      </c>
      <c r="Q9" s="46">
        <f>+'レーススコア（記入用）'!S9:S10</f>
      </c>
      <c r="R9" s="46">
        <f>IF('レーススコア（記入用）'!T9:T10="","",'レーススコア（記入用）'!T9:T10)</f>
      </c>
      <c r="S9" s="46">
        <f>+'レーススコア（記入用）'!U9:U10</f>
      </c>
    </row>
    <row r="10" spans="2:19" ht="18" customHeight="1">
      <c r="B10" s="47"/>
      <c r="C10" s="47"/>
      <c r="D10" s="17">
        <f>IF('監督・選手名簿'!$F$7="","",'監督・選手名簿'!$F$7)</f>
      </c>
      <c r="E10" s="17">
        <f>IF('レーススコア（記入用）'!F10="","",'レーススコア（記入用）'!F10)</f>
      </c>
      <c r="F10" s="18">
        <f>+'レーススコア（記入用）'!G10</f>
      </c>
      <c r="G10" s="17">
        <f>IF('レーススコア（記入用）'!H10="","",'レーススコア（記入用）'!H10)</f>
      </c>
      <c r="H10" s="17">
        <f>IF('レーススコア（記入用）'!I10="","",'レーススコア（記入用）'!I10)</f>
      </c>
      <c r="I10" s="49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19" ht="18" customHeight="1">
      <c r="B11" s="46">
        <f>IF('監督・選手名簿'!B8="","",'監督・選手名簿'!B8)</f>
        <v>4</v>
      </c>
      <c r="C11" s="46" t="str">
        <f>'監督・選手名簿'!C8</f>
        <v>船橋市</v>
      </c>
      <c r="D11" s="17" t="str">
        <f>IF('監督・選手名簿'!$E$8="","",'監督・選手名簿'!$E$8)</f>
        <v>盛谷　洋一</v>
      </c>
      <c r="E11" s="17">
        <f>IF('レーススコア（記入用）'!F11="","",'レーススコア（記入用）'!F11)</f>
        <v>3</v>
      </c>
      <c r="F11" s="18">
        <f>+'レーススコア（記入用）'!G11</f>
        <v>3</v>
      </c>
      <c r="G11" s="17">
        <f>IF('レーススコア（記入用）'!H11="","",'レーススコア（記入用）'!H11)</f>
        <v>2</v>
      </c>
      <c r="H11" s="17">
        <f>IF('レーススコア（記入用）'!I11="","",'レーススコア（記入用）'!I11)</f>
        <v>2</v>
      </c>
      <c r="I11" s="48">
        <f>+'レーススコア（記入用）'!J11:J12</f>
        <v>33</v>
      </c>
      <c r="J11" s="46">
        <f>IF('レーススコア（記入用）'!K11:K12="","",'レーススコア（記入用）'!K11:K12)</f>
        <v>3</v>
      </c>
      <c r="K11" s="46">
        <f>+'レーススコア（記入用）'!L11:L12</f>
        <v>6</v>
      </c>
      <c r="L11" s="46" t="str">
        <f>IF('監督・選手名簿'!I8="","",'監督・選手名簿'!I8)</f>
        <v>河合　潤</v>
      </c>
      <c r="M11" s="46">
        <f>IF('レーススコア（記入用）'!O11:O12="","",'レーススコア（記入用）'!O11:O12)</f>
        <v>2</v>
      </c>
      <c r="N11" s="46">
        <f>IF('レーススコア（記入用）'!P11:P12="","",'レーススコア（記入用）'!P11:P12)</f>
        <v>2</v>
      </c>
      <c r="O11" s="46">
        <f>IF('レーススコア（記入用）'!Q11:Q12="","",'レーススコア（記入用）'!Q11:Q12)</f>
        <v>3</v>
      </c>
      <c r="P11" s="46">
        <f>IF('レーススコア（記入用）'!R11:R12="","",'レーススコア（記入用）'!R11:R12)</f>
        <v>3</v>
      </c>
      <c r="Q11" s="46">
        <f>+'レーススコア（記入用）'!S11:S12</f>
        <v>5</v>
      </c>
      <c r="R11" s="46">
        <v>3</v>
      </c>
      <c r="S11" s="46">
        <v>6</v>
      </c>
    </row>
    <row r="12" spans="2:19" ht="18" customHeight="1">
      <c r="B12" s="47"/>
      <c r="C12" s="47"/>
      <c r="D12" s="17">
        <f>IF('監督・選手名簿'!$F$8="","",'監督・選手名簿'!$F$8)</f>
      </c>
      <c r="E12" s="17">
        <f>IF('レーススコア（記入用）'!F12="","",'レーススコア（記入用）'!F12)</f>
        <v>14</v>
      </c>
      <c r="F12" s="18">
        <f>+'レーススコア（記入用）'!G12</f>
        <v>14</v>
      </c>
      <c r="G12" s="17">
        <f>IF('レーススコア（記入用）'!H12="","",'レーススコア（記入用）'!H12)</f>
        <v>14</v>
      </c>
      <c r="H12" s="17">
        <f>IF('レーススコア（記入用）'!I12="","",'レーススコア（記入用）'!I12)</f>
        <v>14</v>
      </c>
      <c r="I12" s="49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ht="18" customHeight="1">
      <c r="B13" s="46">
        <f>IF('監督・選手名簿'!B9="","",'監督・選手名簿'!B9)</f>
        <v>5</v>
      </c>
      <c r="C13" s="46" t="str">
        <f>'監督・選手名簿'!C9</f>
        <v>館山市</v>
      </c>
      <c r="D13" s="17" t="str">
        <f>IF('監督・選手名簿'!$E$9="","",'監督・選手名簿'!$E$9)</f>
        <v>鈴木　稔</v>
      </c>
      <c r="E13" s="17">
        <f>IF('レーススコア（記入用）'!F13="","",'レーススコア（記入用）'!F13)</f>
        <v>7</v>
      </c>
      <c r="F13" s="18">
        <f>+'レーススコア（記入用）'!G13</f>
        <v>7</v>
      </c>
      <c r="G13" s="17">
        <f>IF('レーススコア（記入用）'!H13="","",'レーススコア（記入用）'!H13)</f>
        <v>7</v>
      </c>
      <c r="H13" s="17">
        <f>IF('レーススコア（記入用）'!I13="","",'レーススコア（記入用）'!I13)</f>
        <v>7</v>
      </c>
      <c r="I13" s="48">
        <f>+'レーススコア（記入用）'!J13:J14</f>
        <v>33</v>
      </c>
      <c r="J13" s="46">
        <v>4</v>
      </c>
      <c r="K13" s="46">
        <v>5</v>
      </c>
      <c r="L13" s="46" t="str">
        <f>IF('監督・選手名簿'!I9="","",'監督・選手名簿'!I9)</f>
        <v>安西　博美</v>
      </c>
      <c r="M13" s="46">
        <f>IF('レーススコア（記入用）'!O13:O14="","",'レーススコア（記入用）'!O13:O14)</f>
        <v>3</v>
      </c>
      <c r="N13" s="46">
        <f>IF('レーススコア（記入用）'!P13:P14="","",'レーススコア（記入用）'!P13:P14)</f>
        <v>3</v>
      </c>
      <c r="O13" s="46">
        <f>IF('レーススコア（記入用）'!Q13:Q14="","",'レーススコア（記入用）'!Q13:Q14)</f>
        <v>2</v>
      </c>
      <c r="P13" s="46">
        <f>IF('レーススコア（記入用）'!R13:R14="","",'レーススコア（記入用）'!R13:R14)</f>
        <v>2</v>
      </c>
      <c r="Q13" s="46">
        <f>+'レーススコア（記入用）'!S13:S14</f>
        <v>5</v>
      </c>
      <c r="R13" s="46">
        <f>IF('レーススコア（記入用）'!T13:T14="","",'レーススコア（記入用）'!T13:T14)</f>
        <v>2</v>
      </c>
      <c r="S13" s="46">
        <f>+'レーススコア（記入用）'!U13:U14</f>
        <v>7</v>
      </c>
    </row>
    <row r="14" spans="2:19" ht="18" customHeight="1">
      <c r="B14" s="47"/>
      <c r="C14" s="47"/>
      <c r="D14" s="17" t="str">
        <f>IF('監督・選手名簿'!$F$9="","",'監督・選手名簿'!$F$9)</f>
        <v>三平　輝夫</v>
      </c>
      <c r="E14" s="17">
        <f>IF('レーススコア（記入用）'!F14="","",'レーススコア（記入用）'!F14)</f>
        <v>10</v>
      </c>
      <c r="F14" s="18">
        <f>+'レーススコア（記入用）'!G14</f>
        <v>10</v>
      </c>
      <c r="G14" s="17">
        <f>IF('レーススコア（記入用）'!H14="","",'レーススコア（記入用）'!H14)</f>
        <v>9</v>
      </c>
      <c r="H14" s="17">
        <f>IF('レーススコア（記入用）'!I14="","",'レーススコア（記入用）'!I14)</f>
        <v>9</v>
      </c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2:19" ht="18" customHeight="1">
      <c r="B15" s="46">
        <f>IF('監督・選手名簿'!B10="","",'監督・選手名簿'!B10)</f>
        <v>6</v>
      </c>
      <c r="C15" s="46" t="str">
        <f>'監督・選手名簿'!C10</f>
        <v>木更津市</v>
      </c>
      <c r="D15" s="17" t="str">
        <f>IF('監督・選手名簿'!$E$10="","",'監督・選手名簿'!$E$10)</f>
        <v>天野　正志</v>
      </c>
      <c r="E15" s="17">
        <f>IF('レーススコア（記入用）'!F15="","",'レーススコア（記入用）'!F15)</f>
        <v>6</v>
      </c>
      <c r="F15" s="18">
        <f>+'レーススコア（記入用）'!G15</f>
        <v>6</v>
      </c>
      <c r="G15" s="17">
        <f>IF('レーススコア（記入用）'!H15="","",'レーススコア（記入用）'!H15)</f>
        <v>6</v>
      </c>
      <c r="H15" s="17">
        <f>IF('レーススコア（記入用）'!I15="","",'レーススコア（記入用）'!I15)</f>
        <v>6</v>
      </c>
      <c r="I15" s="48">
        <f>+'レーススコア（記入用）'!J15:J16</f>
        <v>40</v>
      </c>
      <c r="J15" s="46">
        <f>IF('レーススコア（記入用）'!K15:K16="","",'レーススコア（記入用）'!K15:K16)</f>
        <v>7</v>
      </c>
      <c r="K15" s="46">
        <f>+'レーススコア（記入用）'!L15:L16</f>
        <v>2</v>
      </c>
      <c r="L15" s="46">
        <f>IF('監督・選手名簿'!I10="","",'監督・選手名簿'!I10)</f>
      </c>
      <c r="M15" s="46">
        <f>IF('レーススコア（記入用）'!O15:O16="","",'レーススコア（記入用）'!O15:O16)</f>
      </c>
      <c r="N15" s="46">
        <f>IF('レーススコア（記入用）'!P15:P16="","",'レーススコア（記入用）'!P15:P16)</f>
      </c>
      <c r="O15" s="46">
        <f>IF('レーススコア（記入用）'!Q15:Q16="","",'レーススコア（記入用）'!Q15:Q16)</f>
      </c>
      <c r="P15" s="46">
        <f>IF('レーススコア（記入用）'!R15:R16="","",'レーススコア（記入用）'!R15:R16)</f>
      </c>
      <c r="Q15" s="46">
        <f>+'レーススコア（記入用）'!S15:S16</f>
      </c>
      <c r="R15" s="46">
        <f>IF('レーススコア（記入用）'!T15:T16="","",'レーススコア（記入用）'!T15:T16)</f>
      </c>
      <c r="S15" s="46">
        <f>+'レーススコア（記入用）'!U15:U16</f>
      </c>
    </row>
    <row r="16" spans="2:19" ht="18" customHeight="1">
      <c r="B16" s="47"/>
      <c r="C16" s="47"/>
      <c r="D16" s="17">
        <f>IF('監督・選手名簿'!$F$10="","",'監督・選手名簿'!$F$10)</f>
      </c>
      <c r="E16" s="17">
        <f>IF('レーススコア（記入用）'!F16="","",'レーススコア（記入用）'!F16)</f>
        <v>14</v>
      </c>
      <c r="F16" s="18">
        <f>+'レーススコア（記入用）'!G16</f>
        <v>14</v>
      </c>
      <c r="G16" s="17">
        <f>IF('レーススコア（記入用）'!H16="","",'レーススコア（記入用）'!H16)</f>
        <v>14</v>
      </c>
      <c r="H16" s="17">
        <f>IF('レーススコア（記入用）'!I16="","",'レーススコア（記入用）'!I16)</f>
        <v>14</v>
      </c>
      <c r="I16" s="49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2:19" ht="18" customHeight="1">
      <c r="B17" s="46">
        <f>IF('監督・選手名簿'!B11="","",'監督・選手名簿'!B11)</f>
        <v>7</v>
      </c>
      <c r="C17" s="50" t="str">
        <f>'監督・選手名簿'!C11</f>
        <v>南房総市・安房郡</v>
      </c>
      <c r="D17" s="17" t="str">
        <f>IF('監督・選手名簿'!$E$11="","",'監督・選手名簿'!$E$11)</f>
        <v>長谷川　貢一</v>
      </c>
      <c r="E17" s="17">
        <f>IF('レーススコア（記入用）'!F17="","",'レーススコア（記入用）'!F17)</f>
        <v>9</v>
      </c>
      <c r="F17" s="18">
        <f>+'レーススコア（記入用）'!G17</f>
        <v>9</v>
      </c>
      <c r="G17" s="17">
        <f>IF('レーススコア（記入用）'!H17="","",'レーススコア（記入用）'!H17)</f>
        <v>8</v>
      </c>
      <c r="H17" s="17">
        <f>IF('レーススコア（記入用）'!I17="","",'レーススコア（記入用）'!I17)</f>
        <v>8</v>
      </c>
      <c r="I17" s="48">
        <f>+'レーススコア（記入用）'!J17:J18</f>
        <v>38</v>
      </c>
      <c r="J17" s="46">
        <f>IF('レーススコア（記入用）'!K17:K18="","",'レーススコア（記入用）'!K17:K18)</f>
        <v>6</v>
      </c>
      <c r="K17" s="46">
        <f>+'レーススコア（記入用）'!L17:L18</f>
        <v>3</v>
      </c>
      <c r="L17" s="46" t="str">
        <f>IF('監督・選手名簿'!I11="","",'監督・選手名簿'!I11)</f>
        <v>蛭田　広美</v>
      </c>
      <c r="M17" s="46">
        <v>5</v>
      </c>
      <c r="N17" s="46">
        <f>IF('レーススコア（記入用）'!P17:P18="","",'レーススコア（記入用）'!P17:P18)</f>
        <v>5</v>
      </c>
      <c r="O17" s="46">
        <v>5</v>
      </c>
      <c r="P17" s="46">
        <f>IF('レーススコア（記入用）'!R17:R18="","",'レーススコア（記入用）'!R17:R18)</f>
        <v>5</v>
      </c>
      <c r="Q17" s="46">
        <f>+'レーススコア（記入用）'!S17:S18</f>
        <v>10</v>
      </c>
      <c r="R17" s="46">
        <f>IF('レーススコア（記入用）'!T17:T18="","",'レーススコア（記入用）'!T17:T18)</f>
        <v>4</v>
      </c>
      <c r="S17" s="46">
        <f>+'レーススコア（記入用）'!U17:U18</f>
        <v>5</v>
      </c>
    </row>
    <row r="18" spans="2:19" ht="18" customHeight="1">
      <c r="B18" s="47"/>
      <c r="C18" s="51"/>
      <c r="D18" s="17" t="str">
        <f>IF('監督・選手名簿'!$F$11="","",'監督・選手名簿'!$F$11)</f>
        <v>土屋　明</v>
      </c>
      <c r="E18" s="17">
        <f>IF('レーススコア（記入用）'!F18="","",'レーススコア（記入用）'!F18)</f>
        <v>11</v>
      </c>
      <c r="F18" s="18">
        <f>+'レーススコア（記入用）'!G18</f>
        <v>11</v>
      </c>
      <c r="G18" s="17">
        <f>IF('レーススコア（記入用）'!H18="","",'レーススコア（記入用）'!H18)</f>
        <v>10</v>
      </c>
      <c r="H18" s="17">
        <f>IF('レーススコア（記入用）'!I18="","",'レーススコア（記入用）'!I18)</f>
        <v>10</v>
      </c>
      <c r="I18" s="49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ht="18" customHeight="1">
      <c r="B19" s="46">
        <f>IF('監督・選手名簿'!B12="","",'監督・選手名簿'!B12)</f>
        <v>8</v>
      </c>
      <c r="C19" s="46" t="str">
        <f>'監督・選手名簿'!C12</f>
        <v>松戸市</v>
      </c>
      <c r="D19" s="17">
        <f>IF('監督・選手名簿'!$E$12="","",'監督・選手名簿'!$E$12)</f>
      </c>
      <c r="E19" s="17">
        <f>IF('レーススコア（記入用）'!F19="","",'レーススコア（記入用）'!F19)</f>
      </c>
      <c r="F19" s="18">
        <f>+'レーススコア（記入用）'!G19</f>
      </c>
      <c r="G19" s="17">
        <f>IF('レーススコア（記入用）'!H19="","",'レーススコア（記入用）'!H19)</f>
      </c>
      <c r="H19" s="17">
        <f>IF('レーススコア（記入用）'!I19="","",'レーススコア（記入用）'!I19)</f>
      </c>
      <c r="I19" s="48">
        <f>+'レーススコア（記入用）'!J19:J20</f>
      </c>
      <c r="J19" s="46">
        <f>IF('レーススコア（記入用）'!K19:K20="","",'レーススコア（記入用）'!K19:K20)</f>
      </c>
      <c r="K19" s="46">
        <f>+'レーススコア（記入用）'!L19:L20</f>
      </c>
      <c r="L19" s="46">
        <f>IF('監督・選手名簿'!I12="","",'監督・選手名簿'!I12)</f>
      </c>
      <c r="M19" s="46">
        <f>IF('レーススコア（記入用）'!O19:O20="","",'レーススコア（記入用）'!O19:O20)</f>
      </c>
      <c r="N19" s="46">
        <f>IF('レーススコア（記入用）'!P19:P20="","",'レーススコア（記入用）'!P19:P20)</f>
      </c>
      <c r="O19" s="46">
        <f>IF('レーススコア（記入用）'!Q19:Q20="","",'レーススコア（記入用）'!Q19:Q20)</f>
      </c>
      <c r="P19" s="46">
        <f>IF('レーススコア（記入用）'!R19:R20="","",'レーススコア（記入用）'!R19:R20)</f>
      </c>
      <c r="Q19" s="46">
        <f>+'レーススコア（記入用）'!S19:S20</f>
      </c>
      <c r="R19" s="46">
        <f>IF('レーススコア（記入用）'!T19:T20="","",'レーススコア（記入用）'!T19:T20)</f>
      </c>
      <c r="S19" s="46">
        <f>+'レーススコア（記入用）'!U19:U20</f>
      </c>
    </row>
    <row r="20" spans="2:19" ht="18" customHeight="1">
      <c r="B20" s="47"/>
      <c r="C20" s="47"/>
      <c r="D20" s="17">
        <f>IF('監督・選手名簿'!$F$12="","",'監督・選手名簿'!$F$12)</f>
      </c>
      <c r="E20" s="17">
        <f>IF('レーススコア（記入用）'!F20="","",'レーススコア（記入用）'!F20)</f>
      </c>
      <c r="F20" s="18">
        <f>+'レーススコア（記入用）'!G20</f>
      </c>
      <c r="G20" s="17">
        <f>IF('レーススコア（記入用）'!H20="","",'レーススコア（記入用）'!H20)</f>
      </c>
      <c r="H20" s="17">
        <f>IF('レーススコア（記入用）'!I20="","",'レーススコア（記入用）'!I20)</f>
      </c>
      <c r="I20" s="49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8" customHeight="1">
      <c r="B21" s="46">
        <f>IF('監督・選手名簿'!B13="","",'監督・選手名簿'!B13)</f>
        <v>19</v>
      </c>
      <c r="C21" s="46" t="str">
        <f>'監督・選手名簿'!C13</f>
        <v>柏市</v>
      </c>
      <c r="D21" s="17" t="str">
        <f>IF('監督・選手名簿'!$E$13="","",'監督・選手名簿'!$E$13)</f>
        <v>佐々木　健</v>
      </c>
      <c r="E21" s="17">
        <f>IF('レーススコア（記入用）'!F21="","",'レーススコア（記入用）'!F21)</f>
        <v>5</v>
      </c>
      <c r="F21" s="18">
        <f>+'レーススコア（記入用）'!G21</f>
        <v>5</v>
      </c>
      <c r="G21" s="17">
        <f>IF('レーススコア（記入用）'!H21="","",'レーススコア（記入用）'!H21)</f>
        <v>5</v>
      </c>
      <c r="H21" s="17">
        <f>IF('レーススコア（記入用）'!I21="","",'レーススコア（記入用）'!I21)</f>
        <v>5</v>
      </c>
      <c r="I21" s="48">
        <f>+'レーススコア（記入用）'!J21:J22</f>
        <v>29</v>
      </c>
      <c r="J21" s="46">
        <f>IF('レーススコア（記入用）'!K21:K22="","",'レーススコア（記入用）'!K21:K22)</f>
        <v>2</v>
      </c>
      <c r="K21" s="46">
        <f>+'レーススコア（記入用）'!L21:L22</f>
        <v>7</v>
      </c>
      <c r="L21" s="46">
        <f>IF('監督・選手名簿'!I13="","",'監督・選手名簿'!I13)</f>
      </c>
      <c r="M21" s="46">
        <f>IF('レーススコア（記入用）'!O21:O22="","",'レーススコア（記入用）'!O21:O22)</f>
      </c>
      <c r="N21" s="46">
        <f>IF('レーススコア（記入用）'!P21:P22="","",'レーススコア（記入用）'!P21:P22)</f>
      </c>
      <c r="O21" s="46">
        <f>IF('レーススコア（記入用）'!Q21:Q22="","",'レーススコア（記入用）'!Q21:Q22)</f>
      </c>
      <c r="P21" s="46">
        <f>IF('レーススコア（記入用）'!R21:R22="","",'レーススコア（記入用）'!R21:R22)</f>
      </c>
      <c r="Q21" s="46">
        <f>+'レーススコア（記入用）'!S21:S22</f>
      </c>
      <c r="R21" s="46">
        <f>IF('レーススコア（記入用）'!T21:T22="","",'レーススコア（記入用）'!T21:T22)</f>
      </c>
      <c r="S21" s="46">
        <f>+'レーススコア（記入用）'!U21:U22</f>
      </c>
    </row>
    <row r="22" spans="2:19" ht="18" customHeight="1">
      <c r="B22" s="47"/>
      <c r="C22" s="47"/>
      <c r="D22" s="17" t="str">
        <f>IF('監督・選手名簿'!$F$13="","",'監督・選手名簿'!$F$13)</f>
        <v>佐藤　孝郎</v>
      </c>
      <c r="E22" s="17">
        <f>IF('レーススコア（記入用）'!F22="","",'レーススコア（記入用）'!F22)</f>
        <v>8</v>
      </c>
      <c r="F22" s="18">
        <f>+'レーススコア（記入用）'!G22</f>
        <v>8</v>
      </c>
      <c r="G22" s="17">
        <f>IF('レーススコア（記入用）'!H22="","",'レーススコア（記入用）'!H22)</f>
        <v>11</v>
      </c>
      <c r="H22" s="17">
        <f>IF('レーススコア（記入用）'!I22="","",'レーススコア（記入用）'!I22)</f>
        <v>11</v>
      </c>
      <c r="I22" s="49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2:19" ht="18" customHeight="1">
      <c r="B23" s="46">
        <f>IF('監督・選手名簿'!B14="","",'監督・選手名簿'!B14)</f>
        <v>24</v>
      </c>
      <c r="C23" s="46" t="str">
        <f>'監督・選手名簿'!C14</f>
        <v>鴨川市</v>
      </c>
      <c r="D23" s="17">
        <f>IF('監督・選手名簿'!$E$14="","",'監督・選手名簿'!$E$14)</f>
      </c>
      <c r="E23" s="17">
        <f>IF('レーススコア（記入用）'!F23="","",'レーススコア（記入用）'!F23)</f>
      </c>
      <c r="F23" s="18">
        <f>+'レーススコア（記入用）'!G23</f>
      </c>
      <c r="G23" s="17">
        <f>IF('レーススコア（記入用）'!H23="","",'レーススコア（記入用）'!H23)</f>
      </c>
      <c r="H23" s="17">
        <f>IF('レーススコア（記入用）'!I23="","",'レーススコア（記入用）'!I23)</f>
      </c>
      <c r="I23" s="48">
        <f>+'レーススコア（記入用）'!J23:J24</f>
      </c>
      <c r="J23" s="46">
        <f>IF('レーススコア（記入用）'!K23:K24="","",'レーススコア（記入用）'!K23:K24)</f>
      </c>
      <c r="K23" s="46">
        <f>+'レーススコア（記入用）'!L23:L24</f>
      </c>
      <c r="L23" s="46">
        <f>IF('監督・選手名簿'!I14="","",'監督・選手名簿'!I14)</f>
      </c>
      <c r="M23" s="46">
        <f>IF('レーススコア（記入用）'!O23:O24="","",'レーススコア（記入用）'!O23:O24)</f>
      </c>
      <c r="N23" s="46">
        <f>IF('レーススコア（記入用）'!P23:P24="","",'レーススコア（記入用）'!P23:P24)</f>
      </c>
      <c r="O23" s="46">
        <f>IF('レーススコア（記入用）'!Q23:Q24="","",'レーススコア（記入用）'!Q23:Q24)</f>
      </c>
      <c r="P23" s="46">
        <f>IF('レーススコア（記入用）'!R23:R24="","",'レーススコア（記入用）'!R23:R24)</f>
      </c>
      <c r="Q23" s="46">
        <f>+'レーススコア（記入用）'!S23:S24</f>
      </c>
      <c r="R23" s="46">
        <f>IF('レーススコア（記入用）'!T23:T24="","",'レーススコア（記入用）'!T23:T24)</f>
      </c>
      <c r="S23" s="46">
        <f>+'レーススコア（記入用）'!U23:U24</f>
      </c>
    </row>
    <row r="24" spans="2:19" ht="18" customHeight="1">
      <c r="B24" s="47"/>
      <c r="C24" s="47"/>
      <c r="D24" s="17">
        <f>IF('監督・選手名簿'!$F$14="","",'監督・選手名簿'!$F$14)</f>
      </c>
      <c r="E24" s="17">
        <f>IF('レーススコア（記入用）'!F24="","",'レーススコア（記入用）'!F24)</f>
      </c>
      <c r="F24" s="18">
        <f>+'レーススコア（記入用）'!G24</f>
      </c>
      <c r="G24" s="17">
        <f>IF('レーススコア（記入用）'!H24="","",'レーススコア（記入用）'!H24)</f>
      </c>
      <c r="H24" s="17">
        <f>IF('レーススコア（記入用）'!I24="","",'レーススコア（記入用）'!I24)</f>
      </c>
      <c r="I24" s="49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2:19" ht="18" customHeight="1">
      <c r="B25" s="46">
        <f>IF('監督・選手名簿'!B15="","",'監督・選手名簿'!B15)</f>
        <v>26</v>
      </c>
      <c r="C25" s="46" t="str">
        <f>'監督・選手名簿'!C15</f>
        <v>我孫子市</v>
      </c>
      <c r="D25" s="17" t="str">
        <f>IF('監督・選手名簿'!$E$15="","",'監督・選手名簿'!$E$15)</f>
        <v>目黒　たみお</v>
      </c>
      <c r="E25" s="17">
        <f>IF('レーススコア（記入用）'!F25="","",'レーススコア（記入用）'!F25)</f>
        <v>4</v>
      </c>
      <c r="F25" s="18">
        <f>+'レーススコア（記入用）'!G25</f>
        <v>4</v>
      </c>
      <c r="G25" s="17">
        <f>IF('レーススコア（記入用）'!H25="","",'レーススコア（記入用）'!H25)</f>
        <v>3</v>
      </c>
      <c r="H25" s="17">
        <f>IF('レーススコア（記入用）'!I25="","",'レーススコア（記入用）'!I25)</f>
        <v>3</v>
      </c>
      <c r="I25" s="48">
        <f>+'レーススコア（記入用）'!J25:J26</f>
        <v>35</v>
      </c>
      <c r="J25" s="46">
        <f>IF('レーススコア（記入用）'!K25:K26="","",'レーススコア（記入用）'!K25:K26)</f>
        <v>5</v>
      </c>
      <c r="K25" s="46">
        <f>+'レーススコア（記入用）'!L25:L26</f>
        <v>4</v>
      </c>
      <c r="L25" s="46" t="str">
        <f>IF('監督・選手名簿'!I15="","",'監督・選手名簿'!I15)</f>
        <v>見目なおこ</v>
      </c>
      <c r="M25" s="46">
        <f>IF('レーススコア（記入用）'!O25:O26="","",'レーススコア（記入用）'!O25:O26)</f>
        <v>1</v>
      </c>
      <c r="N25" s="46">
        <f>IF('レーススコア（記入用）'!P25:P26="","",'レーススコア（記入用）'!P25:P26)</f>
        <v>1</v>
      </c>
      <c r="O25" s="46">
        <f>IF('レーススコア（記入用）'!Q25:Q26="","",'レーススコア（記入用）'!Q25:Q26)</f>
        <v>1</v>
      </c>
      <c r="P25" s="46">
        <f>IF('レーススコア（記入用）'!R25:R26="","",'レーススコア（記入用）'!R25:R26)</f>
        <v>1</v>
      </c>
      <c r="Q25" s="46">
        <f>+'レーススコア（記入用）'!S25:S26</f>
        <v>2</v>
      </c>
      <c r="R25" s="46">
        <f>IF('レーススコア（記入用）'!T25:T26="","",'レーススコア（記入用）'!T25:T26)</f>
        <v>1</v>
      </c>
      <c r="S25" s="46">
        <f>+'レーススコア（記入用）'!U25:U26</f>
        <v>8</v>
      </c>
    </row>
    <row r="26" spans="2:19" ht="18" customHeight="1">
      <c r="B26" s="47"/>
      <c r="C26" s="47"/>
      <c r="D26" s="17" t="str">
        <f>IF('監督・選手名簿'!$F$15="","",'監督・選手名簿'!$F$15)</f>
        <v>森　康行</v>
      </c>
      <c r="E26" s="17">
        <f>IF('レーススコア（記入用）'!F26="","",'レーススコア（記入用）'!F26)</f>
        <v>14</v>
      </c>
      <c r="F26" s="18">
        <f>+'レーススコア（記入用）'!G26</f>
        <v>14</v>
      </c>
      <c r="G26" s="17">
        <f>IF('レーススコア（記入用）'!H26="","",'レーススコア（記入用）'!H26)</f>
        <v>14</v>
      </c>
      <c r="H26" s="17">
        <f>IF('レーススコア（記入用）'!I26="","",'レーススコア（記入用）'!I26)</f>
        <v>14</v>
      </c>
      <c r="I26" s="49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8" customHeight="1">
      <c r="B27" s="46">
        <f>IF('監督・選手名簿'!B16="","",'監督・選手名簿'!B16)</f>
        <v>30</v>
      </c>
      <c r="C27" s="46" t="str">
        <f>'監督・選手名簿'!C16</f>
        <v>浦安市</v>
      </c>
      <c r="D27" s="17" t="str">
        <f>IF('監督・選手名簿'!$E$16="","",'監督・選手名簿'!$E$16)</f>
        <v>佐藤　潔</v>
      </c>
      <c r="E27" s="17">
        <f>IF('レーススコア（記入用）'!F27="","",'レーススコア（記入用）'!F27)</f>
        <v>1</v>
      </c>
      <c r="F27" s="18">
        <f>+'レーススコア（記入用）'!G27</f>
        <v>1</v>
      </c>
      <c r="G27" s="17">
        <f>IF('レーススコア（記入用）'!H27="","",'レーススコア（記入用）'!H27)</f>
        <v>4</v>
      </c>
      <c r="H27" s="17">
        <f>IF('レーススコア（記入用）'!I27="","",'レーススコア（記入用）'!I27)</f>
        <v>4</v>
      </c>
      <c r="I27" s="48">
        <f>+'レーススコア（記入用）'!J27:J28</f>
        <v>8</v>
      </c>
      <c r="J27" s="46">
        <f>IF('レーススコア（記入用）'!K27:K28="","",'レーススコア（記入用）'!K27:K28)</f>
        <v>1</v>
      </c>
      <c r="K27" s="46">
        <f>+'レーススコア（記入用）'!L27:L28</f>
        <v>8</v>
      </c>
      <c r="L27" s="46">
        <f>IF('監督・選手名簿'!I16="","",'監督・選手名簿'!I16)</f>
      </c>
      <c r="M27" s="46">
        <f>IF('レーススコア（記入用）'!O27:O28="","",'レーススコア（記入用）'!O27:O28)</f>
      </c>
      <c r="N27" s="46">
        <f>IF('レーススコア（記入用）'!P27:P28="","",'レーススコア（記入用）'!P27:P28)</f>
      </c>
      <c r="O27" s="46">
        <f>IF('レーススコア（記入用）'!Q27:Q28="","",'レーススコア（記入用）'!Q27:Q28)</f>
      </c>
      <c r="P27" s="46">
        <f>IF('レーススコア（記入用）'!R27:R28="","",'レーススコア（記入用）'!R27:R28)</f>
      </c>
      <c r="Q27" s="46">
        <f>+'レーススコア（記入用）'!S27:S28</f>
      </c>
      <c r="R27" s="46">
        <f>IF('レーススコア（記入用）'!T27:T28="","",'レーススコア（記入用）'!T27:T28)</f>
      </c>
      <c r="S27" s="46">
        <f>+'レーススコア（記入用）'!U27:U28</f>
      </c>
    </row>
    <row r="28" spans="2:19" ht="18" customHeight="1">
      <c r="B28" s="47"/>
      <c r="C28" s="47"/>
      <c r="D28" s="17" t="str">
        <f>IF('監督・選手名簿'!$F$16="","",'監督・選手名簿'!$F$16)</f>
        <v>大工　昌也</v>
      </c>
      <c r="E28" s="17">
        <f>IF('レーススコア（記入用）'!F28="","",'レーススコア（記入用）'!F28)</f>
        <v>2</v>
      </c>
      <c r="F28" s="18">
        <f>+'レーススコア（記入用）'!G28</f>
        <v>2</v>
      </c>
      <c r="G28" s="17">
        <f>IF('レーススコア（記入用）'!H28="","",'レーススコア（記入用）'!H28)</f>
        <v>1</v>
      </c>
      <c r="H28" s="17">
        <f>IF('レーススコア（記入用）'!I28="","",'レーススコア（記入用）'!I28)</f>
        <v>1</v>
      </c>
      <c r="I28" s="49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ht="18" customHeight="1">
      <c r="B29" s="46">
        <f>IF('監督・選手名簿'!B17="","",'監督・選手名簿'!B17)</f>
      </c>
      <c r="C29" s="46"/>
      <c r="D29" s="17">
        <f>IF('監督・選手名簿'!$E$17="","",'監督・選手名簿'!$E$17)</f>
      </c>
      <c r="E29" s="17">
        <f>IF('レーススコア（記入用）'!F29="","",'レーススコア（記入用）'!F29)</f>
      </c>
      <c r="F29" s="18">
        <f>+'レーススコア（記入用）'!G29</f>
      </c>
      <c r="G29" s="17">
        <f>IF('レーススコア（記入用）'!H29="","",'レーススコア（記入用）'!H29)</f>
      </c>
      <c r="H29" s="17">
        <f>IF('レーススコア（記入用）'!I29="","",'レーススコア（記入用）'!I29)</f>
      </c>
      <c r="I29" s="48">
        <f>+'レーススコア（記入用）'!J29:J30</f>
      </c>
      <c r="J29" s="46">
        <f>IF('レーススコア（記入用）'!K29:K30="","",'レーススコア（記入用）'!K29:K30)</f>
      </c>
      <c r="K29" s="46">
        <f>+'レーススコア（記入用）'!L29:L30</f>
      </c>
      <c r="L29" s="46">
        <f>IF('監督・選手名簿'!I17="","",'監督・選手名簿'!I17)</f>
      </c>
      <c r="M29" s="46">
        <f>IF('レーススコア（記入用）'!O29:O30="","",'レーススコア（記入用）'!O29:O30)</f>
      </c>
      <c r="N29" s="46">
        <f>IF('レーススコア（記入用）'!P29:P30="","",'レーススコア（記入用）'!P29:P30)</f>
      </c>
      <c r="O29" s="46">
        <f>IF('レーススコア（記入用）'!Q29:Q30="","",'レーススコア（記入用）'!Q29:Q30)</f>
      </c>
      <c r="P29" s="46">
        <f>IF('レーススコア（記入用）'!R29:R30="","",'レーススコア（記入用）'!R29:R30)</f>
      </c>
      <c r="Q29" s="46">
        <f>+'レーススコア（記入用）'!S29:S30</f>
      </c>
      <c r="R29" s="46">
        <f>IF('レーススコア（記入用）'!T29:T30="","",'レーススコア（記入用）'!T29:T30)</f>
      </c>
      <c r="S29" s="46">
        <f>+'レーススコア（記入用）'!U29:U30</f>
      </c>
    </row>
    <row r="30" spans="2:19" ht="18" customHeight="1">
      <c r="B30" s="47"/>
      <c r="C30" s="47"/>
      <c r="D30" s="17">
        <f>IF('監督・選手名簿'!$F$17="","",'監督・選手名簿'!$F$17)</f>
      </c>
      <c r="E30" s="17">
        <f>IF('レーススコア（記入用）'!F30="","",'レーススコア（記入用）'!F30)</f>
      </c>
      <c r="F30" s="18">
        <f>+'レーススコア（記入用）'!G30</f>
      </c>
      <c r="G30" s="17">
        <f>IF('レーススコア（記入用）'!H30="","",'レーススコア（記入用）'!H30)</f>
      </c>
      <c r="H30" s="17">
        <f>IF('レーススコア（記入用）'!I30="","",'レーススコア（記入用）'!I30)</f>
      </c>
      <c r="I30" s="49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2:19" ht="18" customHeight="1">
      <c r="B31" s="46">
        <f>IF('監督・選手名簿'!B18="","",'監督・選手名簿'!B18)</f>
      </c>
      <c r="C31" s="46">
        <f>'監督・選手名簿'!C18</f>
      </c>
      <c r="D31" s="17">
        <f>IF('監督・選手名簿'!$E$18="","",'監督・選手名簿'!$E$18)</f>
      </c>
      <c r="E31" s="17">
        <f>IF('レーススコア（記入用）'!F31="","",'レーススコア（記入用）'!F31)</f>
      </c>
      <c r="F31" s="18">
        <f>+'レーススコア（記入用）'!G31</f>
      </c>
      <c r="G31" s="17">
        <f>IF('レーススコア（記入用）'!H31="","",'レーススコア（記入用）'!H31)</f>
      </c>
      <c r="H31" s="17">
        <f>IF('レーススコア（記入用）'!I31="","",'レーススコア（記入用）'!I31)</f>
      </c>
      <c r="I31" s="48">
        <f>+'レーススコア（記入用）'!J31:J32</f>
      </c>
      <c r="J31" s="46">
        <f>IF('レーススコア（記入用）'!K31:K32="","",'レーススコア（記入用）'!K31:K32)</f>
      </c>
      <c r="K31" s="46"/>
      <c r="L31" s="46">
        <f>IF('監督・選手名簿'!I18="","",'監督・選手名簿'!I18)</f>
      </c>
      <c r="M31" s="46">
        <f>IF('レーススコア（記入用）'!O31:O32="","",'レーススコア（記入用）'!O31:O32)</f>
      </c>
      <c r="N31" s="46">
        <f>IF('レーススコア（記入用）'!P31:P32="","",'レーススコア（記入用）'!P31:P32)</f>
      </c>
      <c r="O31" s="46">
        <f>IF('レーススコア（記入用）'!Q31:Q32="","",'レーススコア（記入用）'!Q31:Q32)</f>
      </c>
      <c r="P31" s="46">
        <f>IF('レーススコア（記入用）'!R31:R32="","",'レーススコア（記入用）'!R31:R32)</f>
      </c>
      <c r="Q31" s="46">
        <f>+'レーススコア（記入用）'!S31:S32</f>
      </c>
      <c r="R31" s="46">
        <f>IF('レーススコア（記入用）'!T31:T32="","",'レーススコア（記入用）'!T31:T32)</f>
      </c>
      <c r="S31" s="46">
        <f>+'レーススコア（記入用）'!U31:U32</f>
      </c>
    </row>
    <row r="32" spans="2:19" ht="18" customHeight="1">
      <c r="B32" s="47"/>
      <c r="C32" s="47"/>
      <c r="D32" s="17">
        <f>IF('監督・選手名簿'!$F$18="","",'監督・選手名簿'!$F$18)</f>
      </c>
      <c r="E32" s="17">
        <f>IF('レーススコア（記入用）'!F32="","",'レーススコア（記入用）'!F32)</f>
      </c>
      <c r="F32" s="18">
        <f>+'レーススコア（記入用）'!G32</f>
      </c>
      <c r="G32" s="17">
        <f>IF('レーススコア（記入用）'!H32="","",'レーススコア（記入用）'!H32)</f>
      </c>
      <c r="H32" s="17">
        <f>IF('レーススコア（記入用）'!I32="","",'レーススコア（記入用）'!I32)</f>
      </c>
      <c r="I32" s="49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8" customHeight="1">
      <c r="B33" s="46">
        <f>IF('監督・選手名簿'!B19="","",'監督・選手名簿'!B19)</f>
      </c>
      <c r="C33" s="46"/>
      <c r="D33" s="17">
        <f>IF('監督・選手名簿'!$E$19="","",'監督・選手名簿'!$E$19)</f>
      </c>
      <c r="E33" s="17">
        <f>IF('レーススコア（記入用）'!F33="","",'レーススコア（記入用）'!F33)</f>
      </c>
      <c r="F33" s="18">
        <f>+'レーススコア（記入用）'!G33</f>
      </c>
      <c r="G33" s="17">
        <f>IF('レーススコア（記入用）'!H33="","",'レーススコア（記入用）'!H33)</f>
      </c>
      <c r="H33" s="17">
        <f>IF('レーススコア（記入用）'!I33="","",'レーススコア（記入用）'!I33)</f>
      </c>
      <c r="I33" s="48">
        <f>+'レーススコア（記入用）'!J33:J34</f>
      </c>
      <c r="J33" s="46">
        <f>IF('レーススコア（記入用）'!K33:K34="","",'レーススコア（記入用）'!K33:K34)</f>
      </c>
      <c r="K33" s="46">
        <f>+'レーススコア（記入用）'!L33:L34</f>
      </c>
      <c r="L33" s="46">
        <f>IF('監督・選手名簿'!I19="","",'監督・選手名簿'!I19)</f>
      </c>
      <c r="M33" s="46">
        <f>IF('レーススコア（記入用）'!O33:O34="","",'レーススコア（記入用）'!O33:O34)</f>
      </c>
      <c r="N33" s="46">
        <f>IF('レーススコア（記入用）'!P33:P34="","",'レーススコア（記入用）'!P33:P34)</f>
      </c>
      <c r="O33" s="46">
        <f>IF('レーススコア（記入用）'!Q33:Q34="","",'レーススコア（記入用）'!Q33:Q34)</f>
      </c>
      <c r="P33" s="46">
        <f>IF('レーススコア（記入用）'!R33:R34="","",'レーススコア（記入用）'!R33:R34)</f>
      </c>
      <c r="Q33" s="46">
        <f>+'レーススコア（記入用）'!S33:S34</f>
      </c>
      <c r="R33" s="46">
        <f>IF('レーススコア（記入用）'!T33:T34="","",'レーススコア（記入用）'!T33:T34)</f>
      </c>
      <c r="S33" s="46">
        <f>+'レーススコア（記入用）'!U33:U34</f>
      </c>
    </row>
    <row r="34" spans="2:19" ht="18" customHeight="1">
      <c r="B34" s="47"/>
      <c r="C34" s="47"/>
      <c r="D34" s="17">
        <f>IF('監督・選手名簿'!$F$19="","",'監督・選手名簿'!$F$19)</f>
      </c>
      <c r="E34" s="17">
        <f>IF('レーススコア（記入用）'!F34="","",'レーススコア（記入用）'!F34)</f>
      </c>
      <c r="F34" s="18">
        <f>+'レーススコア（記入用）'!G34</f>
      </c>
      <c r="G34" s="17">
        <f>IF('レーススコア（記入用）'!H34="","",'レーススコア（記入用）'!H34)</f>
      </c>
      <c r="H34" s="17">
        <f>IF('レーススコア（記入用）'!I34="","",'レーススコア（記入用）'!I34)</f>
      </c>
      <c r="I34" s="49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2:19" ht="18" customHeight="1">
      <c r="B35" s="46">
        <f>IF('監督・選手名簿'!B20="","",'監督・選手名簿'!B20)</f>
      </c>
      <c r="C35" s="46"/>
      <c r="D35" s="17">
        <f>IF('監督・選手名簿'!$E$20="","",'監督・選手名簿'!$E$20)</f>
      </c>
      <c r="E35" s="17"/>
      <c r="F35" s="18">
        <f>+'レーススコア（記入用）'!G35</f>
      </c>
      <c r="G35" s="17"/>
      <c r="H35" s="17"/>
      <c r="I35" s="48">
        <f>+'レーススコア（記入用）'!J35:J36</f>
      </c>
      <c r="J35" s="46">
        <f>IF('レーススコア（記入用）'!K35:K36="","",'レーススコア（記入用）'!K35:K36)</f>
      </c>
      <c r="K35" s="46">
        <f>+'レーススコア（記入用）'!L35:L36</f>
      </c>
      <c r="L35" s="46">
        <f>IF('監督・選手名簿'!I20="","",'監督・選手名簿'!I20)</f>
      </c>
      <c r="M35" s="46">
        <f>IF('レーススコア（記入用）'!O35:O36="","",'レーススコア（記入用）'!O35:O36)</f>
      </c>
      <c r="N35" s="46">
        <f>IF('レーススコア（記入用）'!P35:P36="","",'レーススコア（記入用）'!P35:P36)</f>
      </c>
      <c r="O35" s="46">
        <f>IF('レーススコア（記入用）'!Q35:Q36="","",'レーススコア（記入用）'!Q35:Q36)</f>
      </c>
      <c r="P35" s="46">
        <f>IF('レーススコア（記入用）'!R35:R36="","",'レーススコア（記入用）'!R35:R36)</f>
      </c>
      <c r="Q35" s="46">
        <f>+'レーススコア（記入用）'!S35:S36</f>
      </c>
      <c r="R35" s="46">
        <f>IF('レーススコア（記入用）'!T35:T36="","",'レーススコア（記入用）'!T35:T36)</f>
      </c>
      <c r="S35" s="46">
        <f>+'レーススコア（記入用）'!U35:U36</f>
      </c>
    </row>
    <row r="36" spans="2:19" ht="18" customHeight="1">
      <c r="B36" s="47"/>
      <c r="C36" s="47"/>
      <c r="D36" s="17">
        <f>IF('監督・選手名簿'!$F$20="","",'監督・選手名簿'!$F$20)</f>
      </c>
      <c r="E36" s="17"/>
      <c r="F36" s="18">
        <f>+'レーススコア（記入用）'!G36</f>
      </c>
      <c r="G36" s="17"/>
      <c r="H36" s="17"/>
      <c r="I36" s="49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ht="14.25">
      <c r="B37" s="10"/>
      <c r="C37" s="10"/>
      <c r="D37" s="4" t="s">
        <v>82</v>
      </c>
      <c r="E37" s="54" t="s">
        <v>152</v>
      </c>
      <c r="F37" s="55"/>
      <c r="G37" s="56" t="s">
        <v>152</v>
      </c>
      <c r="H37" s="56"/>
      <c r="I37" s="10"/>
      <c r="J37" s="57" t="s">
        <v>85</v>
      </c>
      <c r="K37" s="58"/>
      <c r="L37" s="59" t="s">
        <v>150</v>
      </c>
      <c r="M37" s="59"/>
      <c r="N37" s="10"/>
      <c r="O37" s="10"/>
      <c r="P37" s="10"/>
      <c r="Q37" s="10"/>
      <c r="R37" s="10"/>
      <c r="S37" s="10"/>
    </row>
    <row r="38" spans="2:19" ht="14.25">
      <c r="B38" s="10"/>
      <c r="C38" s="10"/>
      <c r="D38" s="4" t="s">
        <v>83</v>
      </c>
      <c r="E38" s="54" t="s">
        <v>153</v>
      </c>
      <c r="F38" s="55"/>
      <c r="G38" s="56" t="s">
        <v>154</v>
      </c>
      <c r="H38" s="56"/>
      <c r="I38" s="10"/>
      <c r="J38" s="12" t="s">
        <v>86</v>
      </c>
      <c r="K38" s="4"/>
      <c r="L38" s="59" t="s">
        <v>150</v>
      </c>
      <c r="M38" s="59"/>
      <c r="N38" s="10"/>
      <c r="O38" s="10"/>
      <c r="P38" s="10"/>
      <c r="Q38" s="10"/>
      <c r="R38" s="10"/>
      <c r="S38" s="10"/>
    </row>
    <row r="39" spans="2:19" ht="14.25">
      <c r="B39" s="10"/>
      <c r="C39" s="10"/>
      <c r="D39" s="10"/>
      <c r="E39" s="10"/>
      <c r="F39" s="10"/>
      <c r="G39" s="10"/>
      <c r="H39" s="10"/>
      <c r="I39" s="10"/>
      <c r="J39" s="57" t="s">
        <v>84</v>
      </c>
      <c r="K39" s="58"/>
      <c r="L39" s="59" t="s">
        <v>151</v>
      </c>
      <c r="M39" s="59"/>
      <c r="N39" s="10"/>
      <c r="O39" s="10"/>
      <c r="P39" s="10"/>
      <c r="Q39" s="10"/>
      <c r="R39" s="10"/>
      <c r="S39" s="10"/>
    </row>
    <row r="52" spans="4:12" ht="14.25">
      <c r="D52" s="8"/>
      <c r="L52" s="8"/>
    </row>
    <row r="94" spans="7:16" ht="14.25">
      <c r="G94" s="8"/>
      <c r="P94" s="8"/>
    </row>
    <row r="95" spans="7:16" ht="14.25">
      <c r="G95" s="8"/>
      <c r="P95" s="8"/>
    </row>
    <row r="96" spans="7:16" ht="14.25">
      <c r="G96" s="8"/>
      <c r="P96" s="8"/>
    </row>
    <row r="97" spans="7:16" ht="14.25">
      <c r="G97" s="8"/>
      <c r="P97" s="8"/>
    </row>
    <row r="98" spans="7:16" ht="14.25">
      <c r="G98" s="8"/>
      <c r="P98" s="8"/>
    </row>
    <row r="99" spans="7:16" ht="14.25">
      <c r="G99" s="8"/>
      <c r="P99" s="8"/>
    </row>
    <row r="100" spans="7:16" ht="14.25">
      <c r="G100" s="8"/>
      <c r="P100" s="8"/>
    </row>
    <row r="101" ht="14.25">
      <c r="P101" s="8"/>
    </row>
  </sheetData>
  <sheetProtection/>
  <mergeCells count="221">
    <mergeCell ref="E37:F37"/>
    <mergeCell ref="E38:F38"/>
    <mergeCell ref="G37:H37"/>
    <mergeCell ref="G38:H38"/>
    <mergeCell ref="J39:K39"/>
    <mergeCell ref="L37:M37"/>
    <mergeCell ref="L38:M38"/>
    <mergeCell ref="L39:M39"/>
    <mergeCell ref="J37:K37"/>
    <mergeCell ref="Q2:S2"/>
    <mergeCell ref="B2:P2"/>
    <mergeCell ref="P35:P36"/>
    <mergeCell ref="L35:L36"/>
    <mergeCell ref="M35:M36"/>
    <mergeCell ref="N35:N36"/>
    <mergeCell ref="O35:O36"/>
    <mergeCell ref="P31:P32"/>
    <mergeCell ref="L33:L34"/>
    <mergeCell ref="M33:M34"/>
    <mergeCell ref="P33:P34"/>
    <mergeCell ref="L31:L32"/>
    <mergeCell ref="M31:M32"/>
    <mergeCell ref="N31:N32"/>
    <mergeCell ref="O31:O32"/>
    <mergeCell ref="N33:N34"/>
    <mergeCell ref="O33:O34"/>
    <mergeCell ref="P27:P28"/>
    <mergeCell ref="L29:L30"/>
    <mergeCell ref="M29:M30"/>
    <mergeCell ref="N29:N30"/>
    <mergeCell ref="O29:O30"/>
    <mergeCell ref="P29:P30"/>
    <mergeCell ref="L27:L28"/>
    <mergeCell ref="M27:M28"/>
    <mergeCell ref="N27:N28"/>
    <mergeCell ref="O27:O28"/>
    <mergeCell ref="P23:P24"/>
    <mergeCell ref="L25:L26"/>
    <mergeCell ref="M25:M26"/>
    <mergeCell ref="N25:N26"/>
    <mergeCell ref="O25:O26"/>
    <mergeCell ref="P25:P26"/>
    <mergeCell ref="L23:L24"/>
    <mergeCell ref="M23:M24"/>
    <mergeCell ref="N23:N24"/>
    <mergeCell ref="O23:O24"/>
    <mergeCell ref="P19:P20"/>
    <mergeCell ref="L21:L22"/>
    <mergeCell ref="M21:M22"/>
    <mergeCell ref="N21:N22"/>
    <mergeCell ref="O21:O22"/>
    <mergeCell ref="P21:P22"/>
    <mergeCell ref="L19:L20"/>
    <mergeCell ref="M19:M20"/>
    <mergeCell ref="N19:N20"/>
    <mergeCell ref="O19:O20"/>
    <mergeCell ref="P15:P16"/>
    <mergeCell ref="L17:L18"/>
    <mergeCell ref="M17:M18"/>
    <mergeCell ref="N17:N18"/>
    <mergeCell ref="O17:O18"/>
    <mergeCell ref="P17:P18"/>
    <mergeCell ref="L15:L16"/>
    <mergeCell ref="M15:M16"/>
    <mergeCell ref="N15:N16"/>
    <mergeCell ref="O15:O16"/>
    <mergeCell ref="P11:P12"/>
    <mergeCell ref="L13:L14"/>
    <mergeCell ref="M13:M14"/>
    <mergeCell ref="N13:N14"/>
    <mergeCell ref="O13:O14"/>
    <mergeCell ref="P13:P14"/>
    <mergeCell ref="L11:L12"/>
    <mergeCell ref="M11:M12"/>
    <mergeCell ref="N11:N12"/>
    <mergeCell ref="O11:O12"/>
    <mergeCell ref="L5:L6"/>
    <mergeCell ref="B4:C4"/>
    <mergeCell ref="D4:K4"/>
    <mergeCell ref="L4:S4"/>
    <mergeCell ref="P7:P8"/>
    <mergeCell ref="L9:L10"/>
    <mergeCell ref="M9:M10"/>
    <mergeCell ref="N9:N10"/>
    <mergeCell ref="O9:O10"/>
    <mergeCell ref="P9:P10"/>
    <mergeCell ref="L7:L8"/>
    <mergeCell ref="M7:M8"/>
    <mergeCell ref="N7:N8"/>
    <mergeCell ref="O7:O8"/>
    <mergeCell ref="B11:B12"/>
    <mergeCell ref="C7:C8"/>
    <mergeCell ref="C9:C10"/>
    <mergeCell ref="C11:C12"/>
    <mergeCell ref="B7:B8"/>
    <mergeCell ref="B9:B10"/>
    <mergeCell ref="B17:B18"/>
    <mergeCell ref="C17:C18"/>
    <mergeCell ref="B19:B20"/>
    <mergeCell ref="C19:C20"/>
    <mergeCell ref="B13:B14"/>
    <mergeCell ref="C13:C14"/>
    <mergeCell ref="B15:B16"/>
    <mergeCell ref="C15:C16"/>
    <mergeCell ref="C21:C22"/>
    <mergeCell ref="B35:B36"/>
    <mergeCell ref="C35:C36"/>
    <mergeCell ref="B29:B30"/>
    <mergeCell ref="C29:C30"/>
    <mergeCell ref="B31:B32"/>
    <mergeCell ref="C31:C32"/>
    <mergeCell ref="B23:B24"/>
    <mergeCell ref="C23:C24"/>
    <mergeCell ref="I13:I14"/>
    <mergeCell ref="I15:I16"/>
    <mergeCell ref="I17:I18"/>
    <mergeCell ref="B33:B34"/>
    <mergeCell ref="C33:C34"/>
    <mergeCell ref="B25:B26"/>
    <mergeCell ref="C25:C26"/>
    <mergeCell ref="B27:B28"/>
    <mergeCell ref="C27:C28"/>
    <mergeCell ref="B21:B22"/>
    <mergeCell ref="I7:I8"/>
    <mergeCell ref="I9:I10"/>
    <mergeCell ref="J27:J28"/>
    <mergeCell ref="J29:J30"/>
    <mergeCell ref="J7:J8"/>
    <mergeCell ref="J9:J10"/>
    <mergeCell ref="J11:J12"/>
    <mergeCell ref="J13:J14"/>
    <mergeCell ref="J15:J16"/>
    <mergeCell ref="I11:I12"/>
    <mergeCell ref="J25:J26"/>
    <mergeCell ref="I31:I32"/>
    <mergeCell ref="I33:I34"/>
    <mergeCell ref="I19:I20"/>
    <mergeCell ref="I21:I22"/>
    <mergeCell ref="I23:I24"/>
    <mergeCell ref="I25:I26"/>
    <mergeCell ref="J17:J18"/>
    <mergeCell ref="J19:J20"/>
    <mergeCell ref="J21:J22"/>
    <mergeCell ref="J23:J24"/>
    <mergeCell ref="K11:K12"/>
    <mergeCell ref="K13:K14"/>
    <mergeCell ref="K15:K16"/>
    <mergeCell ref="K17:K18"/>
    <mergeCell ref="I35:I36"/>
    <mergeCell ref="J35:J36"/>
    <mergeCell ref="I27:I28"/>
    <mergeCell ref="I29:I30"/>
    <mergeCell ref="J33:J34"/>
    <mergeCell ref="J31:J32"/>
    <mergeCell ref="K35:K36"/>
    <mergeCell ref="Q5:Q6"/>
    <mergeCell ref="Q7:Q8"/>
    <mergeCell ref="Q9:Q10"/>
    <mergeCell ref="Q11:Q12"/>
    <mergeCell ref="Q15:Q16"/>
    <mergeCell ref="Q19:Q20"/>
    <mergeCell ref="Q23:Q24"/>
    <mergeCell ref="K7:K8"/>
    <mergeCell ref="K9:K10"/>
    <mergeCell ref="R7:R8"/>
    <mergeCell ref="S7:S8"/>
    <mergeCell ref="R9:R10"/>
    <mergeCell ref="S9:S10"/>
    <mergeCell ref="K23:K24"/>
    <mergeCell ref="K25:K26"/>
    <mergeCell ref="K19:K20"/>
    <mergeCell ref="K21:K22"/>
    <mergeCell ref="Q17:Q18"/>
    <mergeCell ref="R17:R18"/>
    <mergeCell ref="K31:K32"/>
    <mergeCell ref="K33:K34"/>
    <mergeCell ref="K27:K28"/>
    <mergeCell ref="K29:K30"/>
    <mergeCell ref="S17:S18"/>
    <mergeCell ref="R11:R12"/>
    <mergeCell ref="S11:S12"/>
    <mergeCell ref="Q13:Q14"/>
    <mergeCell ref="R13:R14"/>
    <mergeCell ref="S13:S14"/>
    <mergeCell ref="R15:R16"/>
    <mergeCell ref="S15:S16"/>
    <mergeCell ref="R23:R24"/>
    <mergeCell ref="S23:S24"/>
    <mergeCell ref="Q25:Q26"/>
    <mergeCell ref="R25:R26"/>
    <mergeCell ref="S25:S26"/>
    <mergeCell ref="R19:R20"/>
    <mergeCell ref="S19:S20"/>
    <mergeCell ref="Q21:Q22"/>
    <mergeCell ref="R21:R22"/>
    <mergeCell ref="S21:S22"/>
    <mergeCell ref="Q27:Q28"/>
    <mergeCell ref="R27:R28"/>
    <mergeCell ref="S27:S28"/>
    <mergeCell ref="Q29:Q30"/>
    <mergeCell ref="R29:R30"/>
    <mergeCell ref="S29:S30"/>
    <mergeCell ref="Q35:Q36"/>
    <mergeCell ref="R35:R36"/>
    <mergeCell ref="S35:S36"/>
    <mergeCell ref="Q31:Q32"/>
    <mergeCell ref="R31:R32"/>
    <mergeCell ref="S31:S32"/>
    <mergeCell ref="Q33:Q34"/>
    <mergeCell ref="R33:R34"/>
    <mergeCell ref="S33:S34"/>
    <mergeCell ref="B3:S3"/>
    <mergeCell ref="M5:N5"/>
    <mergeCell ref="O5:P5"/>
    <mergeCell ref="R5:S5"/>
    <mergeCell ref="B5:C5"/>
    <mergeCell ref="E5:F5"/>
    <mergeCell ref="G5:H5"/>
    <mergeCell ref="I5:I6"/>
    <mergeCell ref="D5:D6"/>
    <mergeCell ref="J5:K5"/>
  </mergeCells>
  <dataValidations count="1">
    <dataValidation allowBlank="1" showInputMessage="1" showErrorMessage="1" imeMode="off" sqref="M7:S36 G37:G38 E37:E38 E7:K36"/>
  </dataValidations>
  <printOptions horizontalCentered="1" verticalCentered="1"/>
  <pageMargins left="0.5905511811023623" right="0.5905511811023623" top="0.72" bottom="0.62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S101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7" sqref="P17:P18"/>
    </sheetView>
  </sheetViews>
  <sheetFormatPr defaultColWidth="9.00390625" defaultRowHeight="13.5"/>
  <cols>
    <col min="1" max="1" width="9.00390625" style="7" customWidth="1"/>
    <col min="2" max="2" width="5.00390625" style="7" customWidth="1"/>
    <col min="3" max="3" width="11.125" style="7" customWidth="1"/>
    <col min="4" max="4" width="12.50390625" style="7" customWidth="1"/>
    <col min="5" max="5" width="11.125" style="7" customWidth="1"/>
    <col min="6" max="9" width="8.125" style="7" customWidth="1"/>
    <col min="10" max="10" width="9.875" style="7" customWidth="1"/>
    <col min="11" max="11" width="8.75390625" style="7" customWidth="1"/>
    <col min="12" max="12" width="12.50390625" style="7" customWidth="1"/>
    <col min="13" max="13" width="11.25390625" style="7" customWidth="1"/>
    <col min="14" max="17" width="8.125" style="7" customWidth="1"/>
    <col min="18" max="19" width="8.75390625" style="7" customWidth="1"/>
    <col min="20" max="16384" width="9.00390625" style="7" customWidth="1"/>
  </cols>
  <sheetData>
    <row r="3" spans="2:19" ht="17.25">
      <c r="B3" s="43" t="s">
        <v>149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ht="20.25" customHeight="1">
      <c r="B4" s="26" t="s">
        <v>22</v>
      </c>
      <c r="C4" s="27"/>
      <c r="D4" s="26" t="s">
        <v>98</v>
      </c>
      <c r="E4" s="28"/>
      <c r="F4" s="28"/>
      <c r="G4" s="28"/>
      <c r="H4" s="28"/>
      <c r="I4" s="28"/>
      <c r="J4" s="28"/>
      <c r="K4" s="28"/>
      <c r="L4" s="59" t="s">
        <v>99</v>
      </c>
      <c r="M4" s="59"/>
      <c r="N4" s="59"/>
      <c r="O4" s="59"/>
      <c r="P4" s="59"/>
      <c r="Q4" s="59"/>
      <c r="R4" s="59"/>
      <c r="S4" s="59"/>
    </row>
    <row r="5" spans="2:19" ht="20.25" customHeight="1">
      <c r="B5" s="44" t="s">
        <v>23</v>
      </c>
      <c r="C5" s="45"/>
      <c r="D5" s="37" t="s">
        <v>26</v>
      </c>
      <c r="E5" s="37" t="s">
        <v>100</v>
      </c>
      <c r="F5" s="26" t="s">
        <v>24</v>
      </c>
      <c r="G5" s="27"/>
      <c r="H5" s="26" t="s">
        <v>25</v>
      </c>
      <c r="I5" s="27"/>
      <c r="J5" s="37" t="s">
        <v>21</v>
      </c>
      <c r="K5" s="37" t="s">
        <v>103</v>
      </c>
      <c r="L5" s="37" t="s">
        <v>26</v>
      </c>
      <c r="M5" s="37" t="s">
        <v>100</v>
      </c>
      <c r="N5" s="26" t="s">
        <v>24</v>
      </c>
      <c r="O5" s="27"/>
      <c r="P5" s="26" t="s">
        <v>25</v>
      </c>
      <c r="Q5" s="27"/>
      <c r="R5" s="37" t="s">
        <v>21</v>
      </c>
      <c r="S5" s="37" t="s">
        <v>103</v>
      </c>
    </row>
    <row r="6" spans="2:19" ht="20.25" customHeight="1">
      <c r="B6" s="4" t="s">
        <v>0</v>
      </c>
      <c r="C6" s="4" t="s">
        <v>1</v>
      </c>
      <c r="D6" s="38"/>
      <c r="E6" s="38"/>
      <c r="F6" s="4" t="s">
        <v>101</v>
      </c>
      <c r="G6" s="4" t="s">
        <v>102</v>
      </c>
      <c r="H6" s="4" t="s">
        <v>101</v>
      </c>
      <c r="I6" s="4" t="s">
        <v>102</v>
      </c>
      <c r="J6" s="38"/>
      <c r="K6" s="60"/>
      <c r="L6" s="38"/>
      <c r="M6" s="38"/>
      <c r="N6" s="4" t="s">
        <v>101</v>
      </c>
      <c r="O6" s="4" t="s">
        <v>102</v>
      </c>
      <c r="P6" s="4" t="s">
        <v>101</v>
      </c>
      <c r="Q6" s="4" t="s">
        <v>102</v>
      </c>
      <c r="R6" s="38"/>
      <c r="S6" s="61"/>
    </row>
    <row r="7" spans="2:19" ht="20.25" customHeight="1">
      <c r="B7" s="37">
        <f>'監督・選手名簿'!B6</f>
        <v>1</v>
      </c>
      <c r="C7" s="37" t="str">
        <f>'監督・選手名簿'!C6</f>
        <v>千葉市</v>
      </c>
      <c r="D7" s="17" t="str">
        <f>IF('監督・選手名簿'!$E$6="","",'監督・選手名簿'!$E$6)</f>
        <v>齋藤開世</v>
      </c>
      <c r="E7" s="21">
        <f>IF('レーススコア（記入用）'!E7="","",'レーススコア（記入用）'!E7)</f>
        <v>156039</v>
      </c>
      <c r="F7" s="22">
        <f>IF('レーススコア（記入用）'!F7="","",'レーススコア（記入用）'!F7)</f>
        <v>12</v>
      </c>
      <c r="G7" s="22">
        <f>IF('レーススコア（記入用）'!G7="","",'レーススコア（記入用）'!G7)</f>
        <v>12</v>
      </c>
      <c r="H7" s="22">
        <f>IF('レーススコア（記入用）'!H7="","",'レーススコア（記入用）'!H7)</f>
        <v>12</v>
      </c>
      <c r="I7" s="22">
        <f>IF('レーススコア（記入用）'!I7="","",'レーススコア（記入用）'!I7)</f>
        <v>12</v>
      </c>
      <c r="J7" s="20">
        <f>IF(SUM(G7)+SUM(I7)=0,"",SUM(G7)+SUM(I7))</f>
        <v>24</v>
      </c>
      <c r="K7" s="22">
        <f>IF(E7="","",RANK(J7,$J$7:$J$36,1))</f>
        <v>12</v>
      </c>
      <c r="L7" s="33">
        <f>IF('監督・選手名簿'!I6="","",'監督・選手名簿'!I6)</f>
      </c>
      <c r="M7" s="35">
        <f>IF('レーススコア（記入用）'!N7="","",'レーススコア（記入用）'!N7)</f>
      </c>
      <c r="N7" s="35">
        <f>IF('レーススコア（記入用）'!O7="","",'レーススコア（記入用）'!O7)</f>
      </c>
      <c r="O7" s="35">
        <f>IF('レーススコア（記入用）'!P7="","",'レーススコア（記入用）'!P7)</f>
      </c>
      <c r="P7" s="35">
        <f>IF('レーススコア（記入用）'!Q7="","",'レーススコア（記入用）'!Q7)</f>
      </c>
      <c r="Q7" s="35">
        <f>IF('レーススコア（記入用）'!R7="","",'レーススコア（記入用）'!R7)</f>
      </c>
      <c r="R7" s="41">
        <f>IF(SUM(O7)+SUM(Q7)=0,"",SUM(O7)+SUM(Q7))</f>
      </c>
      <c r="S7" s="29">
        <f>IF(M7="","",RANK(R7,$R$7:$R$35,1))</f>
      </c>
    </row>
    <row r="8" spans="2:19" ht="20.25" customHeight="1">
      <c r="B8" s="38"/>
      <c r="C8" s="38"/>
      <c r="D8" s="17">
        <f>IF('監督・選手名簿'!$F$6="","",'監督・選手名簿'!$F$6)</f>
      </c>
      <c r="E8" s="21">
        <f>IF('レーススコア（記入用）'!E8="","",'レーススコア（記入用）'!E8)</f>
      </c>
      <c r="F8" s="22">
        <f>IF('レーススコア（記入用）'!F8="","",'レーススコア（記入用）'!F8)</f>
        <v>14</v>
      </c>
      <c r="G8" s="22">
        <f>IF('レーススコア（記入用）'!G8="","",'レーススコア（記入用）'!G8)</f>
        <v>14</v>
      </c>
      <c r="H8" s="22">
        <f>IF('レーススコア（記入用）'!H8="","",'レーススコア（記入用）'!H8)</f>
        <v>14</v>
      </c>
      <c r="I8" s="22">
        <f>IF('レーススコア（記入用）'!I8="","",'レーススコア（記入用）'!I8)</f>
        <v>14</v>
      </c>
      <c r="J8" s="20">
        <f aca="true" t="shared" si="0" ref="J8:J36">IF(SUM(G8)+SUM(I8)=0,"",SUM(G8)+SUM(I8))</f>
        <v>28</v>
      </c>
      <c r="K8" s="22">
        <f aca="true" t="shared" si="1" ref="K8:K36">IF(E8="","",RANK(J8,$J$7:$J$36,1))</f>
      </c>
      <c r="L8" s="34"/>
      <c r="M8" s="36"/>
      <c r="N8" s="36"/>
      <c r="O8" s="36"/>
      <c r="P8" s="36"/>
      <c r="Q8" s="36"/>
      <c r="R8" s="42"/>
      <c r="S8" s="30"/>
    </row>
    <row r="9" spans="2:19" ht="20.25" customHeight="1">
      <c r="B9" s="37">
        <f>'監督・選手名簿'!B7</f>
        <v>3</v>
      </c>
      <c r="C9" s="37" t="str">
        <f>'監督・選手名簿'!C7</f>
        <v>銚子市</v>
      </c>
      <c r="D9" s="17">
        <f>IF('監督・選手名簿'!$E$7="","",'監督・選手名簿'!$E$7)</f>
      </c>
      <c r="E9" s="21">
        <f>IF('レーススコア（記入用）'!E9="","",'レーススコア（記入用）'!E9)</f>
      </c>
      <c r="F9" s="22">
        <f>IF('レーススコア（記入用）'!F9="","",'レーススコア（記入用）'!F9)</f>
      </c>
      <c r="G9" s="22">
        <f>IF('レーススコア（記入用）'!G9="","",'レーススコア（記入用）'!G9)</f>
      </c>
      <c r="H9" s="22">
        <f>IF('レーススコア（記入用）'!H9="","",'レーススコア（記入用）'!H9)</f>
      </c>
      <c r="I9" s="22">
        <f>IF('レーススコア（記入用）'!I9="","",'レーススコア（記入用）'!I9)</f>
      </c>
      <c r="J9" s="20">
        <f t="shared" si="0"/>
      </c>
      <c r="K9" s="22">
        <f t="shared" si="1"/>
      </c>
      <c r="L9" s="33">
        <f>IF('監督・選手名簿'!I7="","",'監督・選手名簿'!I7)</f>
      </c>
      <c r="M9" s="35">
        <f>IF('レーススコア（記入用）'!N9="","",'レーススコア（記入用）'!N9)</f>
      </c>
      <c r="N9" s="35">
        <f>IF('レーススコア（記入用）'!O9="","",'レーススコア（記入用）'!O9)</f>
      </c>
      <c r="O9" s="35">
        <f>IF('レーススコア（記入用）'!P9="","",'レーススコア（記入用）'!P9)</f>
      </c>
      <c r="P9" s="35">
        <f>IF('レーススコア（記入用）'!Q9="","",'レーススコア（記入用）'!Q9)</f>
      </c>
      <c r="Q9" s="35">
        <f>IF('レーススコア（記入用）'!R9="","",'レーススコア（記入用）'!R9)</f>
      </c>
      <c r="R9" s="41">
        <f>IF(SUM(O9)+SUM(Q9)=0,"",SUM(O9)+SUM(Q9))</f>
      </c>
      <c r="S9" s="29">
        <f>IF(M9="","",RANK(R9,$R$7:$R$35,1))</f>
      </c>
    </row>
    <row r="10" spans="2:19" ht="20.25" customHeight="1">
      <c r="B10" s="38"/>
      <c r="C10" s="38"/>
      <c r="D10" s="17">
        <f>IF('監督・選手名簿'!$F$7="","",'監督・選手名簿'!$F$7)</f>
      </c>
      <c r="E10" s="21">
        <f>IF('レーススコア（記入用）'!E10="","",'レーススコア（記入用）'!E10)</f>
      </c>
      <c r="F10" s="22">
        <f>IF('レーススコア（記入用）'!F10="","",'レーススコア（記入用）'!F10)</f>
      </c>
      <c r="G10" s="22">
        <f>IF('レーススコア（記入用）'!G10="","",'レーススコア（記入用）'!G10)</f>
      </c>
      <c r="H10" s="22">
        <f>IF('レーススコア（記入用）'!H10="","",'レーススコア（記入用）'!H10)</f>
      </c>
      <c r="I10" s="22">
        <f>IF('レーススコア（記入用）'!I10="","",'レーススコア（記入用）'!I10)</f>
      </c>
      <c r="J10" s="20">
        <f t="shared" si="0"/>
      </c>
      <c r="K10" s="22">
        <f t="shared" si="1"/>
      </c>
      <c r="L10" s="34"/>
      <c r="M10" s="36"/>
      <c r="N10" s="36"/>
      <c r="O10" s="36"/>
      <c r="P10" s="36"/>
      <c r="Q10" s="36"/>
      <c r="R10" s="42"/>
      <c r="S10" s="30"/>
    </row>
    <row r="11" spans="2:19" ht="20.25" customHeight="1">
      <c r="B11" s="37">
        <f>'監督・選手名簿'!B8</f>
        <v>4</v>
      </c>
      <c r="C11" s="37" t="str">
        <f>'監督・選手名簿'!C8</f>
        <v>船橋市</v>
      </c>
      <c r="D11" s="17" t="str">
        <f>IF('監督・選手名簿'!$E$8="","",'監督・選手名簿'!$E$8)</f>
        <v>盛谷　洋一</v>
      </c>
      <c r="E11" s="21">
        <f>IF('レーススコア（記入用）'!E11="","",'レーススコア（記入用）'!E11)</f>
        <v>158585</v>
      </c>
      <c r="F11" s="22">
        <f>IF('レーススコア（記入用）'!F11="","",'レーススコア（記入用）'!F11)</f>
        <v>3</v>
      </c>
      <c r="G11" s="22">
        <f>IF('レーススコア（記入用）'!G11="","",'レーススコア（記入用）'!G11)</f>
        <v>3</v>
      </c>
      <c r="H11" s="22">
        <f>IF('レーススコア（記入用）'!H11="","",'レーススコア（記入用）'!H11)</f>
        <v>2</v>
      </c>
      <c r="I11" s="22">
        <f>IF('レーススコア（記入用）'!I11="","",'レーススコア（記入用）'!I11)</f>
        <v>2</v>
      </c>
      <c r="J11" s="20">
        <f t="shared" si="0"/>
        <v>5</v>
      </c>
      <c r="K11" s="22">
        <v>3</v>
      </c>
      <c r="L11" s="33" t="str">
        <f>IF('監督・選手名簿'!I8="","",'監督・選手名簿'!I8)</f>
        <v>河合　潤</v>
      </c>
      <c r="M11" s="35">
        <f>IF('レーススコア（記入用）'!N11="","",'レーススコア（記入用）'!N11)</f>
        <v>114649</v>
      </c>
      <c r="N11" s="35">
        <f>IF('レーススコア（記入用）'!O11="","",'レーススコア（記入用）'!O11)</f>
        <v>2</v>
      </c>
      <c r="O11" s="35">
        <f>IF('レーススコア（記入用）'!P11="","",'レーススコア（記入用）'!P11)</f>
        <v>2</v>
      </c>
      <c r="P11" s="35">
        <f>IF('レーススコア（記入用）'!Q11="","",'レーススコア（記入用）'!Q11)</f>
        <v>3</v>
      </c>
      <c r="Q11" s="35">
        <f>IF('レーススコア（記入用）'!R11="","",'レーススコア（記入用）'!R11)</f>
        <v>3</v>
      </c>
      <c r="R11" s="41">
        <f>IF(SUM(O11)+SUM(Q11)=0,"",SUM(O11)+SUM(Q11))</f>
        <v>5</v>
      </c>
      <c r="S11" s="29">
        <v>3</v>
      </c>
    </row>
    <row r="12" spans="2:19" ht="20.25" customHeight="1">
      <c r="B12" s="38"/>
      <c r="C12" s="38"/>
      <c r="D12" s="17">
        <f>IF('監督・選手名簿'!$F$8="","",'監督・選手名簿'!$F$8)</f>
      </c>
      <c r="E12" s="21">
        <f>IF('レーススコア（記入用）'!E12="","",'レーススコア（記入用）'!E12)</f>
      </c>
      <c r="F12" s="22">
        <f>IF('レーススコア（記入用）'!F12="","",'レーススコア（記入用）'!F12)</f>
        <v>14</v>
      </c>
      <c r="G12" s="22">
        <f>IF('レーススコア（記入用）'!G12="","",'レーススコア（記入用）'!G12)</f>
        <v>14</v>
      </c>
      <c r="H12" s="22">
        <f>IF('レーススコア（記入用）'!H12="","",'レーススコア（記入用）'!H12)</f>
        <v>14</v>
      </c>
      <c r="I12" s="22">
        <f>IF('レーススコア（記入用）'!I12="","",'レーススコア（記入用）'!I12)</f>
        <v>14</v>
      </c>
      <c r="J12" s="20">
        <f t="shared" si="0"/>
        <v>28</v>
      </c>
      <c r="K12" s="22">
        <f t="shared" si="1"/>
      </c>
      <c r="L12" s="34"/>
      <c r="M12" s="36"/>
      <c r="N12" s="36"/>
      <c r="O12" s="36"/>
      <c r="P12" s="36"/>
      <c r="Q12" s="36"/>
      <c r="R12" s="42"/>
      <c r="S12" s="30"/>
    </row>
    <row r="13" spans="2:19" ht="20.25" customHeight="1">
      <c r="B13" s="37">
        <f>'監督・選手名簿'!B9</f>
        <v>5</v>
      </c>
      <c r="C13" s="37" t="str">
        <f>'監督・選手名簿'!C9</f>
        <v>館山市</v>
      </c>
      <c r="D13" s="17" t="str">
        <f>IF('監督・選手名簿'!$E$9="","",'監督・選手名簿'!$E$9)</f>
        <v>鈴木　稔</v>
      </c>
      <c r="E13" s="21" t="str">
        <f>IF('レーススコア（記入用）'!E13="","",'レーススコア（記入用）'!E13)</f>
        <v>11227(絆</v>
      </c>
      <c r="F13" s="22">
        <f>IF('レーススコア（記入用）'!F13="","",'レーススコア（記入用）'!F13)</f>
        <v>7</v>
      </c>
      <c r="G13" s="22">
        <f>IF('レーススコア（記入用）'!G13="","",'レーススコア（記入用）'!G13)</f>
        <v>7</v>
      </c>
      <c r="H13" s="22">
        <f>IF('レーススコア（記入用）'!H13="","",'レーススコア（記入用）'!H13)</f>
        <v>7</v>
      </c>
      <c r="I13" s="22">
        <f>IF('レーススコア（記入用）'!I13="","",'レーススコア（記入用）'!I13)</f>
        <v>7</v>
      </c>
      <c r="J13" s="20">
        <f t="shared" si="0"/>
        <v>14</v>
      </c>
      <c r="K13" s="22">
        <f t="shared" si="1"/>
        <v>7</v>
      </c>
      <c r="L13" s="33" t="str">
        <f>IF('監督・選手名簿'!I9="","",'監督・選手名簿'!I9)</f>
        <v>安西　博美</v>
      </c>
      <c r="M13" s="35">
        <f>IF('レーススコア（記入用）'!N13="","",'レーススコア（記入用）'!N13)</f>
        <v>1116</v>
      </c>
      <c r="N13" s="35">
        <f>IF('レーススコア（記入用）'!O13="","",'レーススコア（記入用）'!O13)</f>
        <v>3</v>
      </c>
      <c r="O13" s="35">
        <f>IF('レーススコア（記入用）'!P13="","",'レーススコア（記入用）'!P13)</f>
        <v>3</v>
      </c>
      <c r="P13" s="35">
        <f>IF('レーススコア（記入用）'!Q13="","",'レーススコア（記入用）'!Q13)</f>
        <v>2</v>
      </c>
      <c r="Q13" s="35">
        <f>IF('レーススコア（記入用）'!R13="","",'レーススコア（記入用）'!R13)</f>
        <v>2</v>
      </c>
      <c r="R13" s="41">
        <f>IF(SUM(O13)+SUM(Q13)=0,"",SUM(O13)+SUM(Q13))</f>
        <v>5</v>
      </c>
      <c r="S13" s="29">
        <f>IF(M13="","",RANK(R13,$R$7:$R$35,1))</f>
        <v>2</v>
      </c>
    </row>
    <row r="14" spans="2:19" ht="20.25" customHeight="1">
      <c r="B14" s="38"/>
      <c r="C14" s="38"/>
      <c r="D14" s="17" t="str">
        <f>IF('監督・選手名簿'!$F$9="","",'監督・選手名簿'!$F$9)</f>
        <v>三平　輝夫</v>
      </c>
      <c r="E14" s="21">
        <f>IF('レーススコア（記入用）'!E14="","",'レーススコア（記入用）'!E14)</f>
        <v>11227</v>
      </c>
      <c r="F14" s="22">
        <f>IF('レーススコア（記入用）'!F14="","",'レーススコア（記入用）'!F14)</f>
        <v>10</v>
      </c>
      <c r="G14" s="22">
        <f>IF('レーススコア（記入用）'!G14="","",'レーススコア（記入用）'!G14)</f>
        <v>10</v>
      </c>
      <c r="H14" s="22">
        <f>IF('レーススコア（記入用）'!H14="","",'レーススコア（記入用）'!H14)</f>
        <v>9</v>
      </c>
      <c r="I14" s="22">
        <f>IF('レーススコア（記入用）'!I14="","",'レーススコア（記入用）'!I14)</f>
        <v>9</v>
      </c>
      <c r="J14" s="20">
        <f t="shared" si="0"/>
        <v>19</v>
      </c>
      <c r="K14" s="22">
        <v>10</v>
      </c>
      <c r="L14" s="34"/>
      <c r="M14" s="36"/>
      <c r="N14" s="36"/>
      <c r="O14" s="36"/>
      <c r="P14" s="36"/>
      <c r="Q14" s="36"/>
      <c r="R14" s="42"/>
      <c r="S14" s="30"/>
    </row>
    <row r="15" spans="2:19" ht="20.25" customHeight="1">
      <c r="B15" s="37">
        <f>'監督・選手名簿'!B10</f>
        <v>6</v>
      </c>
      <c r="C15" s="37" t="str">
        <f>'監督・選手名簿'!C10</f>
        <v>木更津市</v>
      </c>
      <c r="D15" s="17" t="str">
        <f>IF('監督・選手名簿'!$E$10="","",'監督・選手名簿'!$E$10)</f>
        <v>天野　正志</v>
      </c>
      <c r="E15" s="21">
        <f>IF('レーススコア（記入用）'!E15="","",'レーススコア（記入用）'!E15)</f>
        <v>12885</v>
      </c>
      <c r="F15" s="22">
        <f>IF('レーススコア（記入用）'!F15="","",'レーススコア（記入用）'!F15)</f>
        <v>6</v>
      </c>
      <c r="G15" s="22">
        <f>IF('レーススコア（記入用）'!G15="","",'レーススコア（記入用）'!G15)</f>
        <v>6</v>
      </c>
      <c r="H15" s="22">
        <f>IF('レーススコア（記入用）'!H15="","",'レーススコア（記入用）'!H15)</f>
        <v>6</v>
      </c>
      <c r="I15" s="22">
        <f>IF('レーススコア（記入用）'!I15="","",'レーススコア（記入用）'!I15)</f>
        <v>6</v>
      </c>
      <c r="J15" s="20">
        <f t="shared" si="0"/>
        <v>12</v>
      </c>
      <c r="K15" s="22">
        <f t="shared" si="1"/>
        <v>6</v>
      </c>
      <c r="L15" s="33">
        <f>IF('監督・選手名簿'!I10="","",'監督・選手名簿'!I10)</f>
      </c>
      <c r="M15" s="35">
        <f>IF('レーススコア（記入用）'!N15="","",'レーススコア（記入用）'!N15)</f>
      </c>
      <c r="N15" s="35">
        <f>IF('レーススコア（記入用）'!O15="","",'レーススコア（記入用）'!O15)</f>
      </c>
      <c r="O15" s="35">
        <f>IF('レーススコア（記入用）'!P15="","",'レーススコア（記入用）'!P15)</f>
      </c>
      <c r="P15" s="35">
        <f>IF('レーススコア（記入用）'!Q15="","",'レーススコア（記入用）'!Q15)</f>
      </c>
      <c r="Q15" s="35">
        <f>IF('レーススコア（記入用）'!R15="","",'レーススコア（記入用）'!R15)</f>
      </c>
      <c r="R15" s="41">
        <f>IF(SUM(O15)+SUM(Q15)=0,"",SUM(O15)+SUM(Q15))</f>
      </c>
      <c r="S15" s="29">
        <f>IF(M15="","",RANK(R15,$R$7:$R$35,1))</f>
      </c>
    </row>
    <row r="16" spans="2:19" ht="20.25" customHeight="1">
      <c r="B16" s="38"/>
      <c r="C16" s="38"/>
      <c r="D16" s="17">
        <f>IF('監督・選手名簿'!$F$10="","",'監督・選手名簿'!$F$10)</f>
      </c>
      <c r="E16" s="21">
        <f>IF('レーススコア（記入用）'!E16="","",'レーススコア（記入用）'!E16)</f>
      </c>
      <c r="F16" s="22">
        <f>IF('レーススコア（記入用）'!F16="","",'レーススコア（記入用）'!F16)</f>
        <v>14</v>
      </c>
      <c r="G16" s="22">
        <f>IF('レーススコア（記入用）'!G16="","",'レーススコア（記入用）'!G16)</f>
        <v>14</v>
      </c>
      <c r="H16" s="22">
        <f>IF('レーススコア（記入用）'!H16="","",'レーススコア（記入用）'!H16)</f>
        <v>14</v>
      </c>
      <c r="I16" s="22">
        <f>IF('レーススコア（記入用）'!I16="","",'レーススコア（記入用）'!I16)</f>
        <v>14</v>
      </c>
      <c r="J16" s="20">
        <f t="shared" si="0"/>
        <v>28</v>
      </c>
      <c r="K16" s="22">
        <f t="shared" si="1"/>
      </c>
      <c r="L16" s="34"/>
      <c r="M16" s="36"/>
      <c r="N16" s="36"/>
      <c r="O16" s="36"/>
      <c r="P16" s="36"/>
      <c r="Q16" s="36"/>
      <c r="R16" s="42"/>
      <c r="S16" s="30"/>
    </row>
    <row r="17" spans="2:19" ht="20.25" customHeight="1">
      <c r="B17" s="37">
        <f>'監督・選手名簿'!B11</f>
        <v>7</v>
      </c>
      <c r="C17" s="39" t="str">
        <f>'監督・選手名簿'!C11</f>
        <v>南房総市・安房郡</v>
      </c>
      <c r="D17" s="17" t="str">
        <f>IF('監督・選手名簿'!$E$11="","",'監督・選手名簿'!$E$11)</f>
        <v>長谷川　貢一</v>
      </c>
      <c r="E17" s="21">
        <f>IF('レーススコア（記入用）'!E17="","",'レーススコア（記入用）'!E17)</f>
        <v>3207</v>
      </c>
      <c r="F17" s="22">
        <f>IF('レーススコア（記入用）'!F17="","",'レーススコア（記入用）'!F17)</f>
        <v>9</v>
      </c>
      <c r="G17" s="22">
        <f>IF('レーススコア（記入用）'!G17="","",'レーススコア（記入用）'!G17)</f>
        <v>9</v>
      </c>
      <c r="H17" s="22">
        <f>IF('レーススコア（記入用）'!H17="","",'レーススコア（記入用）'!H17)</f>
        <v>8</v>
      </c>
      <c r="I17" s="22">
        <f>IF('レーススコア（記入用）'!I17="","",'レーススコア（記入用）'!I17)</f>
        <v>8</v>
      </c>
      <c r="J17" s="20">
        <f t="shared" si="0"/>
        <v>17</v>
      </c>
      <c r="K17" s="22">
        <f t="shared" si="1"/>
        <v>8</v>
      </c>
      <c r="L17" s="33" t="str">
        <f>IF('監督・選手名簿'!I11="","",'監督・選手名簿'!I11)</f>
        <v>蛭田　広美</v>
      </c>
      <c r="M17" s="35">
        <f>IF('レーススコア（記入用）'!N17="","",'レーススコア（記入用）'!N17)</f>
        <v>13208</v>
      </c>
      <c r="N17" s="35">
        <f>IF('レーススコア（記入用）'!O17="","",'レーススコア（記入用）'!O17)</f>
        <v>5</v>
      </c>
      <c r="O17" s="35">
        <f>IF('レーススコア（記入用）'!P17="","",'レーススコア（記入用）'!P17)</f>
        <v>5</v>
      </c>
      <c r="P17" s="35">
        <f>IF('レーススコア（記入用）'!Q17="","",'レーススコア（記入用）'!Q17)</f>
        <v>5</v>
      </c>
      <c r="Q17" s="35">
        <f>IF('レーススコア（記入用）'!R17="","",'レーススコア（記入用）'!R17)</f>
        <v>5</v>
      </c>
      <c r="R17" s="41">
        <f>IF(SUM(O17)+SUM(Q17)=0,"",SUM(O17)+SUM(Q17))</f>
        <v>10</v>
      </c>
      <c r="S17" s="29">
        <f>IF(M17="","",RANK(R17,$R$7:$R$35,1))</f>
        <v>4</v>
      </c>
    </row>
    <row r="18" spans="2:19" ht="20.25" customHeight="1">
      <c r="B18" s="38"/>
      <c r="C18" s="40"/>
      <c r="D18" s="17" t="str">
        <f>IF('監督・選手名簿'!$F$11="","",'監督・選手名簿'!$F$11)</f>
        <v>土屋　明</v>
      </c>
      <c r="E18" s="21">
        <f>IF('レーススコア（記入用）'!E18="","",'レーススコア（記入用）'!E18)</f>
        <v>13207</v>
      </c>
      <c r="F18" s="22">
        <f>IF('レーススコア（記入用）'!F18="","",'レーススコア（記入用）'!F18)</f>
        <v>11</v>
      </c>
      <c r="G18" s="22">
        <f>IF('レーススコア（記入用）'!G18="","",'レーススコア（記入用）'!G18)</f>
        <v>11</v>
      </c>
      <c r="H18" s="22">
        <f>IF('レーススコア（記入用）'!H18="","",'レーススコア（記入用）'!H18)</f>
        <v>10</v>
      </c>
      <c r="I18" s="22">
        <f>IF('レーススコア（記入用）'!I18="","",'レーススコア（記入用）'!I18)</f>
        <v>10</v>
      </c>
      <c r="J18" s="20">
        <f t="shared" si="0"/>
        <v>21</v>
      </c>
      <c r="K18" s="22">
        <f t="shared" si="1"/>
        <v>11</v>
      </c>
      <c r="L18" s="34"/>
      <c r="M18" s="36"/>
      <c r="N18" s="36"/>
      <c r="O18" s="36"/>
      <c r="P18" s="36"/>
      <c r="Q18" s="36"/>
      <c r="R18" s="42"/>
      <c r="S18" s="30"/>
    </row>
    <row r="19" spans="2:19" ht="20.25" customHeight="1">
      <c r="B19" s="37">
        <f>'監督・選手名簿'!B12</f>
        <v>8</v>
      </c>
      <c r="C19" s="37" t="str">
        <f>'監督・選手名簿'!C12</f>
        <v>松戸市</v>
      </c>
      <c r="D19" s="17">
        <f>IF('監督・選手名簿'!$E$12="","",'監督・選手名簿'!$E$12)</f>
      </c>
      <c r="E19" s="21">
        <f>IF('レーススコア（記入用）'!E19="","",'レーススコア（記入用）'!E19)</f>
      </c>
      <c r="F19" s="22">
        <f>IF('レーススコア（記入用）'!F19="","",'レーススコア（記入用）'!F19)</f>
      </c>
      <c r="G19" s="22">
        <f>IF('レーススコア（記入用）'!G19="","",'レーススコア（記入用）'!G19)</f>
      </c>
      <c r="H19" s="22">
        <f>IF('レーススコア（記入用）'!H19="","",'レーススコア（記入用）'!H19)</f>
      </c>
      <c r="I19" s="22">
        <f>IF('レーススコア（記入用）'!I19="","",'レーススコア（記入用）'!I19)</f>
      </c>
      <c r="J19" s="20">
        <f t="shared" si="0"/>
      </c>
      <c r="K19" s="22">
        <f t="shared" si="1"/>
      </c>
      <c r="L19" s="33">
        <f>IF('監督・選手名簿'!I12="","",'監督・選手名簿'!I12)</f>
      </c>
      <c r="M19" s="35">
        <f>IF('レーススコア（記入用）'!N19="","",'レーススコア（記入用）'!N19)</f>
      </c>
      <c r="N19" s="35">
        <f>IF('レーススコア（記入用）'!O19="","",'レーススコア（記入用）'!O19)</f>
      </c>
      <c r="O19" s="35">
        <f>IF('レーススコア（記入用）'!P19="","",'レーススコア（記入用）'!P19)</f>
      </c>
      <c r="P19" s="35">
        <f>IF('レーススコア（記入用）'!Q19="","",'レーススコア（記入用）'!Q19)</f>
      </c>
      <c r="Q19" s="35">
        <f>IF('レーススコア（記入用）'!R19="","",'レーススコア（記入用）'!R19)</f>
      </c>
      <c r="R19" s="41">
        <f>IF(SUM(O19)+SUM(Q19)=0,"",SUM(O19)+SUM(Q19))</f>
      </c>
      <c r="S19" s="29">
        <f>IF(M19="","",RANK(R19,$R$7:$R$35,1))</f>
      </c>
    </row>
    <row r="20" spans="2:19" ht="20.25" customHeight="1">
      <c r="B20" s="38"/>
      <c r="C20" s="38"/>
      <c r="D20" s="17">
        <f>IF('監督・選手名簿'!$F$12="","",'監督・選手名簿'!$F$12)</f>
      </c>
      <c r="E20" s="21">
        <f>IF('レーススコア（記入用）'!E20="","",'レーススコア（記入用）'!E20)</f>
      </c>
      <c r="F20" s="22">
        <f>IF('レーススコア（記入用）'!F20="","",'レーススコア（記入用）'!F20)</f>
      </c>
      <c r="G20" s="22">
        <f>IF('レーススコア（記入用）'!G20="","",'レーススコア（記入用）'!G20)</f>
      </c>
      <c r="H20" s="22">
        <f>IF('レーススコア（記入用）'!H20="","",'レーススコア（記入用）'!H20)</f>
      </c>
      <c r="I20" s="22">
        <f>IF('レーススコア（記入用）'!I20="","",'レーススコア（記入用）'!I20)</f>
      </c>
      <c r="J20" s="20">
        <f t="shared" si="0"/>
      </c>
      <c r="K20" s="22">
        <f t="shared" si="1"/>
      </c>
      <c r="L20" s="34"/>
      <c r="M20" s="36"/>
      <c r="N20" s="36"/>
      <c r="O20" s="36"/>
      <c r="P20" s="36"/>
      <c r="Q20" s="36"/>
      <c r="R20" s="42"/>
      <c r="S20" s="30"/>
    </row>
    <row r="21" spans="2:19" ht="20.25" customHeight="1">
      <c r="B21" s="37">
        <f>'監督・選手名簿'!B13</f>
        <v>19</v>
      </c>
      <c r="C21" s="37" t="str">
        <f>'監督・選手名簿'!C13</f>
        <v>柏市</v>
      </c>
      <c r="D21" s="17" t="str">
        <f>IF('監督・選手名簿'!$E$13="","",'監督・選手名簿'!$E$13)</f>
        <v>佐々木　健</v>
      </c>
      <c r="E21" s="21">
        <f>IF('レーススコア（記入用）'!E21="","",'レーススコア（記入用）'!E21)</f>
        <v>154064</v>
      </c>
      <c r="F21" s="22">
        <f>IF('レーススコア（記入用）'!F21="","",'レーススコア（記入用）'!F21)</f>
        <v>5</v>
      </c>
      <c r="G21" s="22">
        <f>IF('レーススコア（記入用）'!G21="","",'レーススコア（記入用）'!G21)</f>
        <v>5</v>
      </c>
      <c r="H21" s="22">
        <f>IF('レーススコア（記入用）'!H21="","",'レーススコア（記入用）'!H21)</f>
        <v>5</v>
      </c>
      <c r="I21" s="22">
        <f>IF('レーススコア（記入用）'!I21="","",'レーススコア（記入用）'!I21)</f>
        <v>5</v>
      </c>
      <c r="J21" s="20">
        <f t="shared" si="0"/>
        <v>10</v>
      </c>
      <c r="K21" s="22">
        <f t="shared" si="1"/>
        <v>5</v>
      </c>
      <c r="L21" s="33">
        <f>IF('監督・選手名簿'!I13="","",'監督・選手名簿'!I13)</f>
      </c>
      <c r="M21" s="35">
        <f>IF('レーススコア（記入用）'!N21="","",'レーススコア（記入用）'!N21)</f>
      </c>
      <c r="N21" s="35">
        <f>IF('レーススコア（記入用）'!O21="","",'レーススコア（記入用）'!O21)</f>
      </c>
      <c r="O21" s="35">
        <f>IF('レーススコア（記入用）'!P21="","",'レーススコア（記入用）'!P21)</f>
      </c>
      <c r="P21" s="35">
        <f>IF('レーススコア（記入用）'!Q21="","",'レーススコア（記入用）'!Q21)</f>
      </c>
      <c r="Q21" s="35">
        <f>IF('レーススコア（記入用）'!R21="","",'レーススコア（記入用）'!R21)</f>
      </c>
      <c r="R21" s="41">
        <f>IF(SUM(O21)+SUM(Q21)=0,"",SUM(O21)+SUM(Q21))</f>
      </c>
      <c r="S21" s="29">
        <f>IF(M21="","",RANK(R21,$R$7:$R$35,1))</f>
      </c>
    </row>
    <row r="22" spans="2:19" ht="20.25" customHeight="1">
      <c r="B22" s="38"/>
      <c r="C22" s="38"/>
      <c r="D22" s="17" t="str">
        <f>IF('監督・選手名簿'!$F$13="","",'監督・選手名簿'!$F$13)</f>
        <v>佐藤　孝郎</v>
      </c>
      <c r="E22" s="21">
        <f>IF('レーススコア（記入用）'!E22="","",'レーススコア（記入用）'!E22)</f>
        <v>196465</v>
      </c>
      <c r="F22" s="22">
        <f>IF('レーススコア（記入用）'!F22="","",'レーススコア（記入用）'!F22)</f>
        <v>8</v>
      </c>
      <c r="G22" s="22">
        <f>IF('レーススコア（記入用）'!G22="","",'レーススコア（記入用）'!G22)</f>
        <v>8</v>
      </c>
      <c r="H22" s="22">
        <f>IF('レーススコア（記入用）'!H22="","",'レーススコア（記入用）'!H22)</f>
        <v>11</v>
      </c>
      <c r="I22" s="22">
        <f>IF('レーススコア（記入用）'!I22="","",'レーススコア（記入用）'!I22)</f>
        <v>11</v>
      </c>
      <c r="J22" s="20">
        <f t="shared" si="0"/>
        <v>19</v>
      </c>
      <c r="K22" s="22">
        <f t="shared" si="1"/>
        <v>9</v>
      </c>
      <c r="L22" s="34"/>
      <c r="M22" s="36"/>
      <c r="N22" s="36"/>
      <c r="O22" s="36"/>
      <c r="P22" s="36"/>
      <c r="Q22" s="36"/>
      <c r="R22" s="42"/>
      <c r="S22" s="30"/>
    </row>
    <row r="23" spans="2:19" ht="20.25" customHeight="1">
      <c r="B23" s="37">
        <f>'監督・選手名簿'!B14</f>
        <v>24</v>
      </c>
      <c r="C23" s="37" t="str">
        <f>'監督・選手名簿'!C14</f>
        <v>鴨川市</v>
      </c>
      <c r="D23" s="17">
        <f>IF('監督・選手名簿'!$E$14="","",'監督・選手名簿'!$E$14)</f>
      </c>
      <c r="E23" s="21">
        <f>IF('レーススコア（記入用）'!E23="","",'レーススコア（記入用）'!E23)</f>
      </c>
      <c r="F23" s="22">
        <f>IF('レーススコア（記入用）'!F23="","",'レーススコア（記入用）'!F23)</f>
      </c>
      <c r="G23" s="22">
        <f>IF('レーススコア（記入用）'!G23="","",'レーススコア（記入用）'!G23)</f>
      </c>
      <c r="H23" s="22">
        <f>IF('レーススコア（記入用）'!H23="","",'レーススコア（記入用）'!H23)</f>
      </c>
      <c r="I23" s="22">
        <f>IF('レーススコア（記入用）'!I23="","",'レーススコア（記入用）'!I23)</f>
      </c>
      <c r="J23" s="20">
        <f t="shared" si="0"/>
      </c>
      <c r="K23" s="22">
        <f t="shared" si="1"/>
      </c>
      <c r="L23" s="33">
        <f>IF('監督・選手名簿'!I14="","",'監督・選手名簿'!I14)</f>
      </c>
      <c r="M23" s="35">
        <f>IF('レーススコア（記入用）'!N23="","",'レーススコア（記入用）'!N23)</f>
      </c>
      <c r="N23" s="35">
        <f>IF('レーススコア（記入用）'!O23="","",'レーススコア（記入用）'!O23)</f>
      </c>
      <c r="O23" s="35">
        <f>IF('レーススコア（記入用）'!P23="","",'レーススコア（記入用）'!P23)</f>
      </c>
      <c r="P23" s="35">
        <f>IF('レーススコア（記入用）'!Q23="","",'レーススコア（記入用）'!Q23)</f>
      </c>
      <c r="Q23" s="35">
        <f>IF('レーススコア（記入用）'!R23="","",'レーススコア（記入用）'!R23)</f>
      </c>
      <c r="R23" s="41">
        <f>IF(SUM(O23)+SUM(Q23)=0,"",SUM(O23)+SUM(Q23))</f>
      </c>
      <c r="S23" s="29">
        <f>IF(M23="","",RANK(R23,$R$7:$R$35,1))</f>
      </c>
    </row>
    <row r="24" spans="2:19" ht="20.25" customHeight="1">
      <c r="B24" s="38"/>
      <c r="C24" s="38"/>
      <c r="D24" s="17">
        <f>IF('監督・選手名簿'!$F$14="","",'監督・選手名簿'!$F$14)</f>
      </c>
      <c r="E24" s="21">
        <f>IF('レーススコア（記入用）'!E24="","",'レーススコア（記入用）'!E24)</f>
      </c>
      <c r="F24" s="22">
        <f>IF('レーススコア（記入用）'!F24="","",'レーススコア（記入用）'!F24)</f>
      </c>
      <c r="G24" s="22">
        <f>IF('レーススコア（記入用）'!G24="","",'レーススコア（記入用）'!G24)</f>
      </c>
      <c r="H24" s="22">
        <f>IF('レーススコア（記入用）'!H24="","",'レーススコア（記入用）'!H24)</f>
      </c>
      <c r="I24" s="22">
        <f>IF('レーススコア（記入用）'!I24="","",'レーススコア（記入用）'!I24)</f>
      </c>
      <c r="J24" s="20">
        <f t="shared" si="0"/>
      </c>
      <c r="K24" s="22">
        <f t="shared" si="1"/>
      </c>
      <c r="L24" s="34"/>
      <c r="M24" s="36"/>
      <c r="N24" s="36"/>
      <c r="O24" s="36"/>
      <c r="P24" s="36"/>
      <c r="Q24" s="36"/>
      <c r="R24" s="42"/>
      <c r="S24" s="30"/>
    </row>
    <row r="25" spans="2:19" ht="20.25" customHeight="1">
      <c r="B25" s="37">
        <f>'監督・選手名簿'!B15</f>
        <v>26</v>
      </c>
      <c r="C25" s="37" t="str">
        <f>'監督・選手名簿'!C15</f>
        <v>我孫子市</v>
      </c>
      <c r="D25" s="17" t="str">
        <f>IF('監督・選手名簿'!$E$15="","",'監督・選手名簿'!$E$15)</f>
        <v>目黒　たみお</v>
      </c>
      <c r="E25" s="21">
        <f>IF('レーススコア（記入用）'!E25="","",'レーススコア（記入用）'!E25)</f>
        <v>207439</v>
      </c>
      <c r="F25" s="22">
        <f>IF('レーススコア（記入用）'!F25="","",'レーススコア（記入用）'!F25)</f>
        <v>4</v>
      </c>
      <c r="G25" s="22">
        <f>IF('レーススコア（記入用）'!G25="","",'レーススコア（記入用）'!G25)</f>
        <v>4</v>
      </c>
      <c r="H25" s="22">
        <f>IF('レーススコア（記入用）'!H25="","",'レーススコア（記入用）'!H25)</f>
        <v>3</v>
      </c>
      <c r="I25" s="22">
        <f>IF('レーススコア（記入用）'!I25="","",'レーススコア（記入用）'!I25)</f>
        <v>3</v>
      </c>
      <c r="J25" s="20">
        <f t="shared" si="0"/>
        <v>7</v>
      </c>
      <c r="K25" s="22">
        <f t="shared" si="1"/>
        <v>4</v>
      </c>
      <c r="L25" s="33" t="str">
        <f>IF('監督・選手名簿'!I15="","",'監督・選手名簿'!I15)</f>
        <v>見目なおこ</v>
      </c>
      <c r="M25" s="35">
        <f>IF('レーススコア（記入用）'!N25="","",'レーススコア（記入用）'!N25)</f>
        <v>173421</v>
      </c>
      <c r="N25" s="35">
        <f>IF('レーススコア（記入用）'!O25="","",'レーススコア（記入用）'!O25)</f>
        <v>1</v>
      </c>
      <c r="O25" s="35">
        <f>IF('レーススコア（記入用）'!P25="","",'レーススコア（記入用）'!P25)</f>
        <v>1</v>
      </c>
      <c r="P25" s="35">
        <f>IF('レーススコア（記入用）'!Q25="","",'レーススコア（記入用）'!Q25)</f>
        <v>1</v>
      </c>
      <c r="Q25" s="35">
        <f>IF('レーススコア（記入用）'!R25="","",'レーススコア（記入用）'!R25)</f>
        <v>1</v>
      </c>
      <c r="R25" s="41">
        <f>IF(SUM(O25)+SUM(Q25)=0,"",SUM(O25)+SUM(Q25))</f>
        <v>2</v>
      </c>
      <c r="S25" s="29">
        <f>IF(M25="","",RANK(R25,$R$7:$R$35,1))</f>
        <v>1</v>
      </c>
    </row>
    <row r="26" spans="2:19" ht="20.25" customHeight="1">
      <c r="B26" s="38"/>
      <c r="C26" s="38"/>
      <c r="D26" s="17" t="str">
        <f>IF('監督・選手名簿'!$F$15="","",'監督・選手名簿'!$F$15)</f>
        <v>森　康行</v>
      </c>
      <c r="E26" s="21">
        <f>IF('レーススコア（記入用）'!E26="","",'レーススコア（記入用）'!E26)</f>
        <v>207988</v>
      </c>
      <c r="F26" s="22">
        <f>IF('レーススコア（記入用）'!F26="","",'レーススコア（記入用）'!F26)</f>
        <v>14</v>
      </c>
      <c r="G26" s="22">
        <f>IF('レーススコア（記入用）'!G26="","",'レーススコア（記入用）'!G26)</f>
        <v>14</v>
      </c>
      <c r="H26" s="22">
        <f>IF('レーススコア（記入用）'!H26="","",'レーススコア（記入用）'!H26)</f>
        <v>14</v>
      </c>
      <c r="I26" s="22">
        <f>IF('レーススコア（記入用）'!I26="","",'レーススコア（記入用）'!I26)</f>
        <v>14</v>
      </c>
      <c r="J26" s="20">
        <f t="shared" si="0"/>
        <v>28</v>
      </c>
      <c r="K26" s="22">
        <f t="shared" si="1"/>
        <v>13</v>
      </c>
      <c r="L26" s="34"/>
      <c r="M26" s="36"/>
      <c r="N26" s="36"/>
      <c r="O26" s="36"/>
      <c r="P26" s="36"/>
      <c r="Q26" s="36"/>
      <c r="R26" s="42"/>
      <c r="S26" s="30"/>
    </row>
    <row r="27" spans="2:19" ht="20.25" customHeight="1">
      <c r="B27" s="37">
        <f>'監督・選手名簿'!B16</f>
        <v>30</v>
      </c>
      <c r="C27" s="37" t="str">
        <f>'監督・選手名簿'!C16</f>
        <v>浦安市</v>
      </c>
      <c r="D27" s="17" t="str">
        <f>IF('監督・選手名簿'!$E$16="","",'監督・選手名簿'!$E$16)</f>
        <v>佐藤　潔</v>
      </c>
      <c r="E27" s="21">
        <f>IF('レーススコア（記入用）'!E27="","",'レーススコア（記入用）'!E27)</f>
        <v>214979</v>
      </c>
      <c r="F27" s="22">
        <f>IF('レーススコア（記入用）'!F27="","",'レーススコア（記入用）'!F27)</f>
        <v>1</v>
      </c>
      <c r="G27" s="22">
        <f>IF('レーススコア（記入用）'!G27="","",'レーススコア（記入用）'!G27)</f>
        <v>1</v>
      </c>
      <c r="H27" s="22">
        <f>IF('レーススコア（記入用）'!H27="","",'レーススコア（記入用）'!H27)</f>
        <v>4</v>
      </c>
      <c r="I27" s="22">
        <f>IF('レーススコア（記入用）'!I27="","",'レーススコア（記入用）'!I27)</f>
        <v>4</v>
      </c>
      <c r="J27" s="20">
        <f t="shared" si="0"/>
        <v>5</v>
      </c>
      <c r="K27" s="22">
        <f t="shared" si="1"/>
        <v>2</v>
      </c>
      <c r="L27" s="33">
        <f>IF('監督・選手名簿'!I16="","",'監督・選手名簿'!I16)</f>
      </c>
      <c r="M27" s="35">
        <f>IF('レーススコア（記入用）'!N27="","",'レーススコア（記入用）'!N27)</f>
      </c>
      <c r="N27" s="35">
        <f>IF('レーススコア（記入用）'!O27="","",'レーススコア（記入用）'!O27)</f>
      </c>
      <c r="O27" s="35">
        <f>IF('レーススコア（記入用）'!P27="","",'レーススコア（記入用）'!P27)</f>
      </c>
      <c r="P27" s="35">
        <f>IF('レーススコア（記入用）'!Q27="","",'レーススコア（記入用）'!Q27)</f>
      </c>
      <c r="Q27" s="35">
        <f>IF('レーススコア（記入用）'!R27="","",'レーススコア（記入用）'!R27)</f>
      </c>
      <c r="R27" s="41">
        <f>IF(SUM(O27)+SUM(Q27)=0,"",SUM(O27)+SUM(Q27))</f>
      </c>
      <c r="S27" s="29">
        <f>IF(M27="","",RANK(R27,$R$7:$R$35,1))</f>
      </c>
    </row>
    <row r="28" spans="2:19" ht="20.25" customHeight="1">
      <c r="B28" s="38"/>
      <c r="C28" s="38"/>
      <c r="D28" s="17" t="str">
        <f>IF('監督・選手名簿'!$F$16="","",'監督・選手名簿'!$F$16)</f>
        <v>大工　昌也</v>
      </c>
      <c r="E28" s="21">
        <f>IF('レーススコア（記入用）'!E28="","",'レーススコア（記入用）'!E28)</f>
        <v>187429</v>
      </c>
      <c r="F28" s="22">
        <f>IF('レーススコア（記入用）'!F28="","",'レーススコア（記入用）'!F28)</f>
        <v>2</v>
      </c>
      <c r="G28" s="22">
        <f>IF('レーススコア（記入用）'!G28="","",'レーススコア（記入用）'!G28)</f>
        <v>2</v>
      </c>
      <c r="H28" s="22">
        <f>IF('レーススコア（記入用）'!H28="","",'レーススコア（記入用）'!H28)</f>
        <v>1</v>
      </c>
      <c r="I28" s="22">
        <f>IF('レーススコア（記入用）'!I28="","",'レーススコア（記入用）'!I28)</f>
        <v>1</v>
      </c>
      <c r="J28" s="20">
        <f t="shared" si="0"/>
        <v>3</v>
      </c>
      <c r="K28" s="22">
        <f t="shared" si="1"/>
        <v>1</v>
      </c>
      <c r="L28" s="34"/>
      <c r="M28" s="36"/>
      <c r="N28" s="36"/>
      <c r="O28" s="36"/>
      <c r="P28" s="36"/>
      <c r="Q28" s="36"/>
      <c r="R28" s="42"/>
      <c r="S28" s="30"/>
    </row>
    <row r="29" spans="2:19" ht="20.25" customHeight="1">
      <c r="B29" s="37"/>
      <c r="C29" s="37"/>
      <c r="D29" s="17">
        <f>IF('監督・選手名簿'!$E$17="","",'監督・選手名簿'!$E$17)</f>
      </c>
      <c r="E29" s="21">
        <f>IF('レーススコア（記入用）'!E29="","",'レーススコア（記入用）'!E29)</f>
      </c>
      <c r="F29" s="22">
        <f>IF('レーススコア（記入用）'!F29="","",'レーススコア（記入用）'!F29)</f>
      </c>
      <c r="G29" s="22">
        <f>IF('レーススコア（記入用）'!G29="","",'レーススコア（記入用）'!G29)</f>
      </c>
      <c r="H29" s="22">
        <f>IF('レーススコア（記入用）'!H29="","",'レーススコア（記入用）'!H29)</f>
      </c>
      <c r="I29" s="22">
        <f>IF('レーススコア（記入用）'!I29="","",'レーススコア（記入用）'!I29)</f>
      </c>
      <c r="J29" s="20">
        <f t="shared" si="0"/>
      </c>
      <c r="K29" s="22">
        <f t="shared" si="1"/>
      </c>
      <c r="L29" s="33">
        <f>IF('監督・選手名簿'!I17="","",'監督・選手名簿'!I17)</f>
      </c>
      <c r="M29" s="35">
        <f>IF('レーススコア（記入用）'!N29="","",'レーススコア（記入用）'!N29)</f>
      </c>
      <c r="N29" s="35">
        <f>IF('レーススコア（記入用）'!O29="","",'レーススコア（記入用）'!O29)</f>
      </c>
      <c r="O29" s="35">
        <f>IF('レーススコア（記入用）'!P29="","",'レーススコア（記入用）'!P29)</f>
      </c>
      <c r="P29" s="35">
        <f>IF('レーススコア（記入用）'!Q29="","",'レーススコア（記入用）'!Q29)</f>
      </c>
      <c r="Q29" s="35">
        <f>IF('レーススコア（記入用）'!R29="","",'レーススコア（記入用）'!R29)</f>
      </c>
      <c r="R29" s="41">
        <f>IF(SUM(O29)+SUM(Q29)=0,"",SUM(O29)+SUM(Q29))</f>
      </c>
      <c r="S29" s="29">
        <f>IF(M29="","",RANK(R29,$R$7:$R$35,1))</f>
      </c>
    </row>
    <row r="30" spans="2:19" ht="20.25" customHeight="1">
      <c r="B30" s="38"/>
      <c r="C30" s="38"/>
      <c r="D30" s="17">
        <f>IF('監督・選手名簿'!$F$17="","",'監督・選手名簿'!$F$17)</f>
      </c>
      <c r="E30" s="21">
        <f>IF('レーススコア（記入用）'!E30="","",'レーススコア（記入用）'!E30)</f>
      </c>
      <c r="F30" s="22">
        <f>IF('レーススコア（記入用）'!F30="","",'レーススコア（記入用）'!F30)</f>
      </c>
      <c r="G30" s="22">
        <f>IF('レーススコア（記入用）'!G30="","",'レーススコア（記入用）'!G30)</f>
      </c>
      <c r="H30" s="22">
        <f>IF('レーススコア（記入用）'!H30="","",'レーススコア（記入用）'!H30)</f>
      </c>
      <c r="I30" s="22">
        <f>IF('レーススコア（記入用）'!I30="","",'レーススコア（記入用）'!I30)</f>
      </c>
      <c r="J30" s="20">
        <f t="shared" si="0"/>
      </c>
      <c r="K30" s="22">
        <f t="shared" si="1"/>
      </c>
      <c r="L30" s="34"/>
      <c r="M30" s="36"/>
      <c r="N30" s="36"/>
      <c r="O30" s="36"/>
      <c r="P30" s="36"/>
      <c r="Q30" s="36"/>
      <c r="R30" s="42"/>
      <c r="S30" s="30"/>
    </row>
    <row r="31" spans="2:19" ht="20.25" customHeight="1">
      <c r="B31" s="37">
        <f>IF('監督・選手名簿'!B18="","",'監督・選手名簿'!B18)</f>
      </c>
      <c r="C31" s="37">
        <f>'監督・選手名簿'!C18</f>
      </c>
      <c r="D31" s="17">
        <f>IF('監督・選手名簿'!$E$18="","",'監督・選手名簿'!$E$18)</f>
      </c>
      <c r="E31" s="21">
        <f>IF('レーススコア（記入用）'!E31="","",'レーススコア（記入用）'!E31)</f>
      </c>
      <c r="F31" s="22">
        <f>IF('レーススコア（記入用）'!F31="","",'レーススコア（記入用）'!F31)</f>
      </c>
      <c r="G31" s="22">
        <f>IF('レーススコア（記入用）'!G31="","",'レーススコア（記入用）'!G31)</f>
      </c>
      <c r="H31" s="22">
        <f>IF('レーススコア（記入用）'!H31="","",'レーススコア（記入用）'!H31)</f>
      </c>
      <c r="I31" s="22">
        <f>IF('レーススコア（記入用）'!I31="","",'レーススコア（記入用）'!I31)</f>
      </c>
      <c r="J31" s="20">
        <f t="shared" si="0"/>
      </c>
      <c r="K31" s="22">
        <f t="shared" si="1"/>
      </c>
      <c r="L31" s="33">
        <f>IF('監督・選手名簿'!I18="","",'監督・選手名簿'!I18)</f>
      </c>
      <c r="M31" s="35">
        <f>IF('レーススコア（記入用）'!N31="","",'レーススコア（記入用）'!N31)</f>
      </c>
      <c r="N31" s="35">
        <f>IF('レーススコア（記入用）'!O31="","",'レーススコア（記入用）'!O31)</f>
      </c>
      <c r="O31" s="35">
        <f>IF('レーススコア（記入用）'!P31="","",'レーススコア（記入用）'!P31)</f>
      </c>
      <c r="P31" s="35">
        <f>IF('レーススコア（記入用）'!Q31="","",'レーススコア（記入用）'!Q31)</f>
      </c>
      <c r="Q31" s="35">
        <f>IF('レーススコア（記入用）'!R31="","",'レーススコア（記入用）'!R31)</f>
      </c>
      <c r="R31" s="41">
        <f>IF(SUM(O31)+SUM(Q31)=0,"",SUM(O31)+SUM(Q31))</f>
      </c>
      <c r="S31" s="29">
        <f>IF(M31="","",RANK(R31,$R$7:$R$35,1))</f>
      </c>
    </row>
    <row r="32" spans="2:19" ht="20.25" customHeight="1">
      <c r="B32" s="38"/>
      <c r="C32" s="38"/>
      <c r="D32" s="17">
        <f>IF('監督・選手名簿'!$F$18="","",'監督・選手名簿'!$F$18)</f>
      </c>
      <c r="E32" s="21">
        <f>IF('レーススコア（記入用）'!E32="","",'レーススコア（記入用）'!E32)</f>
      </c>
      <c r="F32" s="22">
        <f>IF('レーススコア（記入用）'!F32="","",'レーススコア（記入用）'!F32)</f>
      </c>
      <c r="G32" s="22">
        <f>IF('レーススコア（記入用）'!G32="","",'レーススコア（記入用）'!G32)</f>
      </c>
      <c r="H32" s="22">
        <f>IF('レーススコア（記入用）'!H32="","",'レーススコア（記入用）'!H32)</f>
      </c>
      <c r="I32" s="22">
        <f>IF('レーススコア（記入用）'!I32="","",'レーススコア（記入用）'!I32)</f>
      </c>
      <c r="J32" s="20">
        <f t="shared" si="0"/>
      </c>
      <c r="K32" s="22">
        <f t="shared" si="1"/>
      </c>
      <c r="L32" s="34"/>
      <c r="M32" s="36"/>
      <c r="N32" s="36"/>
      <c r="O32" s="36"/>
      <c r="P32" s="36"/>
      <c r="Q32" s="36"/>
      <c r="R32" s="42"/>
      <c r="S32" s="30"/>
    </row>
    <row r="33" spans="2:19" ht="20.25" customHeight="1">
      <c r="B33" s="37"/>
      <c r="C33" s="37"/>
      <c r="D33" s="17">
        <f>IF('監督・選手名簿'!$E$19="","",'監督・選手名簿'!$E$19)</f>
      </c>
      <c r="E33" s="21">
        <f>IF('レーススコア（記入用）'!E33="","",'レーススコア（記入用）'!E33)</f>
      </c>
      <c r="F33" s="22">
        <f>IF('レーススコア（記入用）'!F33="","",'レーススコア（記入用）'!F33)</f>
      </c>
      <c r="G33" s="22">
        <f>IF('レーススコア（記入用）'!G33="","",'レーススコア（記入用）'!G33)</f>
      </c>
      <c r="H33" s="22">
        <f>IF('レーススコア（記入用）'!H33="","",'レーススコア（記入用）'!H33)</f>
      </c>
      <c r="I33" s="22">
        <f>IF('レーススコア（記入用）'!I33="","",'レーススコア（記入用）'!I33)</f>
      </c>
      <c r="J33" s="20">
        <f t="shared" si="0"/>
      </c>
      <c r="K33" s="22">
        <f t="shared" si="1"/>
      </c>
      <c r="L33" s="33">
        <f>IF('監督・選手名簿'!I19="","",'監督・選手名簿'!I19)</f>
      </c>
      <c r="M33" s="35">
        <f>IF('レーススコア（記入用）'!N33="","",'レーススコア（記入用）'!N33)</f>
      </c>
      <c r="N33" s="35">
        <f>IF('レーススコア（記入用）'!O33="","",'レーススコア（記入用）'!O33)</f>
      </c>
      <c r="O33" s="35">
        <f>IF('レーススコア（記入用）'!P33="","",'レーススコア（記入用）'!P33)</f>
      </c>
      <c r="P33" s="35">
        <f>IF('レーススコア（記入用）'!Q33="","",'レーススコア（記入用）'!Q33)</f>
      </c>
      <c r="Q33" s="35">
        <f>IF('レーススコア（記入用）'!R33="","",'レーススコア（記入用）'!R33)</f>
      </c>
      <c r="R33" s="41">
        <f>IF(SUM(O33)+SUM(Q33)=0,"",SUM(O33)+SUM(Q33))</f>
      </c>
      <c r="S33" s="29">
        <f>IF(M33="","",RANK(R33,$R$7:$R$35,1))</f>
      </c>
    </row>
    <row r="34" spans="2:19" ht="20.25" customHeight="1">
      <c r="B34" s="38"/>
      <c r="C34" s="38"/>
      <c r="D34" s="17">
        <f>IF('監督・選手名簿'!$F$19="","",'監督・選手名簿'!$F$19)</f>
      </c>
      <c r="E34" s="21">
        <f>IF('レーススコア（記入用）'!E34="","",'レーススコア（記入用）'!E34)</f>
      </c>
      <c r="F34" s="22">
        <f>IF('レーススコア（記入用）'!F34="","",'レーススコア（記入用）'!F34)</f>
      </c>
      <c r="G34" s="22">
        <f>IF('レーススコア（記入用）'!G34="","",'レーススコア（記入用）'!G34)</f>
      </c>
      <c r="H34" s="22">
        <f>IF('レーススコア（記入用）'!H34="","",'レーススコア（記入用）'!H34)</f>
      </c>
      <c r="I34" s="22">
        <f>IF('レーススコア（記入用）'!I34="","",'レーススコア（記入用）'!I34)</f>
      </c>
      <c r="J34" s="20">
        <f t="shared" si="0"/>
      </c>
      <c r="K34" s="22">
        <f t="shared" si="1"/>
      </c>
      <c r="L34" s="34"/>
      <c r="M34" s="36"/>
      <c r="N34" s="36"/>
      <c r="O34" s="36"/>
      <c r="P34" s="36"/>
      <c r="Q34" s="36"/>
      <c r="R34" s="42"/>
      <c r="S34" s="30"/>
    </row>
    <row r="35" spans="2:19" ht="20.25" customHeight="1">
      <c r="B35" s="37"/>
      <c r="C35" s="37"/>
      <c r="D35" s="17">
        <f>IF('監督・選手名簿'!$E$20="","",'監督・選手名簿'!$E$20)</f>
      </c>
      <c r="E35" s="21">
        <f>IF('レーススコア（記入用）'!E35="","",'レーススコア（記入用）'!E35)</f>
      </c>
      <c r="F35" s="22">
        <f>IF('レーススコア（記入用）'!F35="","",'レーススコア（記入用）'!F35)</f>
      </c>
      <c r="G35" s="22">
        <f>IF('レーススコア（記入用）'!G35="","",'レーススコア（記入用）'!G35)</f>
      </c>
      <c r="H35" s="22">
        <f>IF('レーススコア（記入用）'!H35="","",'レーススコア（記入用）'!H35)</f>
      </c>
      <c r="I35" s="22">
        <f>IF('レーススコア（記入用）'!I35="","",'レーススコア（記入用）'!I35)</f>
      </c>
      <c r="J35" s="20">
        <f t="shared" si="0"/>
      </c>
      <c r="K35" s="22">
        <f t="shared" si="1"/>
      </c>
      <c r="L35" s="33">
        <f>IF('監督・選手名簿'!I20="","",'監督・選手名簿'!I20)</f>
      </c>
      <c r="M35" s="35">
        <f>IF('レーススコア（記入用）'!N35="","",'レーススコア（記入用）'!N35)</f>
      </c>
      <c r="N35" s="35">
        <f>IF('レーススコア（記入用）'!O35="","",'レーススコア（記入用）'!O35)</f>
      </c>
      <c r="O35" s="35">
        <f>IF('レーススコア（記入用）'!P35="","",'レーススコア（記入用）'!P35)</f>
      </c>
      <c r="P35" s="35">
        <f>IF('レーススコア（記入用）'!Q35="","",'レーススコア（記入用）'!Q35)</f>
      </c>
      <c r="Q35" s="35">
        <f>IF('レーススコア（記入用）'!R35="","",'レーススコア（記入用）'!R35)</f>
      </c>
      <c r="R35" s="41">
        <f>IF(SUM(O35)+SUM(Q35)=0,"",SUM(O35)+SUM(Q35))</f>
      </c>
      <c r="S35" s="29">
        <f>IF(M35="","",RANK(R35,$R$7:$R$35,1))</f>
      </c>
    </row>
    <row r="36" spans="2:19" ht="20.25" customHeight="1">
      <c r="B36" s="38"/>
      <c r="C36" s="38"/>
      <c r="D36" s="17">
        <f>IF('監督・選手名簿'!$F$20="","",'監督・選手名簿'!$F$20)</f>
      </c>
      <c r="E36" s="21">
        <f>IF('レーススコア（記入用）'!E36="","",'レーススコア（記入用）'!E36)</f>
      </c>
      <c r="F36" s="22">
        <f>IF('レーススコア（記入用）'!F36="","",'レーススコア（記入用）'!F36)</f>
      </c>
      <c r="G36" s="22">
        <f>IF('レーススコア（記入用）'!G36="","",'レーススコア（記入用）'!G36)</f>
      </c>
      <c r="H36" s="22">
        <f>IF('レーススコア（記入用）'!H36="","",'レーススコア（記入用）'!H36)</f>
      </c>
      <c r="I36" s="22">
        <f>IF('レーススコア（記入用）'!I36="","",'レーススコア（記入用）'!I36)</f>
      </c>
      <c r="J36" s="20">
        <f t="shared" si="0"/>
      </c>
      <c r="K36" s="22">
        <f t="shared" si="1"/>
      </c>
      <c r="L36" s="34"/>
      <c r="M36" s="36"/>
      <c r="N36" s="36"/>
      <c r="O36" s="36"/>
      <c r="P36" s="36"/>
      <c r="Q36" s="36"/>
      <c r="R36" s="42"/>
      <c r="S36" s="30"/>
    </row>
    <row r="41" spans="3:13" ht="14.25">
      <c r="C41" s="7" t="s">
        <v>36</v>
      </c>
      <c r="D41" s="7" t="s">
        <v>37</v>
      </c>
      <c r="L41" s="7" t="s">
        <v>36</v>
      </c>
      <c r="M41" s="7" t="s">
        <v>38</v>
      </c>
    </row>
    <row r="42" spans="3:13" ht="14.25">
      <c r="C42" s="15">
        <f>+'監督・選手名簿'!C23</f>
        <v>11</v>
      </c>
      <c r="D42" s="16">
        <f>+'監督・選手名簿'!D23</f>
        <v>13</v>
      </c>
      <c r="L42" s="15">
        <f>+'監督・選手名簿'!H23</f>
        <v>5</v>
      </c>
      <c r="M42" s="16">
        <f>+'監督・選手名簿'!I23</f>
        <v>4</v>
      </c>
    </row>
    <row r="51" spans="4:14" ht="14.25">
      <c r="D51" s="8" t="s">
        <v>43</v>
      </c>
      <c r="E51" s="7" t="s">
        <v>88</v>
      </c>
      <c r="F51" s="7" t="s">
        <v>89</v>
      </c>
      <c r="L51" s="8" t="s">
        <v>44</v>
      </c>
      <c r="M51" s="7" t="s">
        <v>88</v>
      </c>
      <c r="N51" s="7" t="s">
        <v>89</v>
      </c>
    </row>
    <row r="52" spans="4:13" ht="14.25">
      <c r="D52" s="8"/>
      <c r="E52" s="8"/>
      <c r="I52" s="7" t="s">
        <v>45</v>
      </c>
      <c r="L52" s="8"/>
      <c r="M52" s="8"/>
    </row>
    <row r="53" spans="4:14" ht="14.25">
      <c r="D53" s="7" t="s">
        <v>39</v>
      </c>
      <c r="E53" s="7" t="s">
        <v>40</v>
      </c>
      <c r="F53" s="7" t="s">
        <v>40</v>
      </c>
      <c r="I53" s="7" t="s">
        <v>39</v>
      </c>
      <c r="J53" s="7" t="s">
        <v>40</v>
      </c>
      <c r="L53" s="7" t="s">
        <v>39</v>
      </c>
      <c r="M53" s="7" t="s">
        <v>40</v>
      </c>
      <c r="N53" s="7" t="s">
        <v>40</v>
      </c>
    </row>
    <row r="54" spans="4:14" ht="14.25">
      <c r="D54" s="7">
        <v>1</v>
      </c>
      <c r="E54" s="7">
        <v>0</v>
      </c>
      <c r="F54" s="7">
        <v>1</v>
      </c>
      <c r="I54" s="7">
        <v>1</v>
      </c>
      <c r="J54" s="7">
        <v>8</v>
      </c>
      <c r="L54" s="7">
        <v>1</v>
      </c>
      <c r="M54" s="7">
        <v>0</v>
      </c>
      <c r="N54" s="7">
        <v>1</v>
      </c>
    </row>
    <row r="55" spans="4:14" ht="14.25">
      <c r="D55" s="7">
        <f aca="true" t="shared" si="2" ref="D55:D93">D54+1</f>
        <v>2</v>
      </c>
      <c r="E55" s="7">
        <v>3</v>
      </c>
      <c r="F55" s="7">
        <v>2</v>
      </c>
      <c r="I55" s="7">
        <f aca="true" t="shared" si="3" ref="I55:I61">I54+1</f>
        <v>2</v>
      </c>
      <c r="J55" s="7">
        <f aca="true" t="shared" si="4" ref="J55:J61">J54-1</f>
        <v>7</v>
      </c>
      <c r="L55" s="7">
        <f aca="true" t="shared" si="5" ref="L55:L93">L54+1</f>
        <v>2</v>
      </c>
      <c r="M55" s="7">
        <v>3</v>
      </c>
      <c r="N55" s="7">
        <v>2</v>
      </c>
    </row>
    <row r="56" spans="4:14" ht="14.25">
      <c r="D56" s="7">
        <f t="shared" si="2"/>
        <v>3</v>
      </c>
      <c r="E56" s="7">
        <v>5.7</v>
      </c>
      <c r="F56" s="7">
        <v>3</v>
      </c>
      <c r="I56" s="7">
        <f t="shared" si="3"/>
        <v>3</v>
      </c>
      <c r="J56" s="7">
        <f t="shared" si="4"/>
        <v>6</v>
      </c>
      <c r="L56" s="7">
        <f t="shared" si="5"/>
        <v>3</v>
      </c>
      <c r="M56" s="7">
        <v>5.7</v>
      </c>
      <c r="N56" s="7">
        <v>3</v>
      </c>
    </row>
    <row r="57" spans="4:14" ht="14.25">
      <c r="D57" s="7">
        <f t="shared" si="2"/>
        <v>4</v>
      </c>
      <c r="E57" s="7">
        <v>8</v>
      </c>
      <c r="F57" s="7">
        <v>4</v>
      </c>
      <c r="I57" s="7">
        <f t="shared" si="3"/>
        <v>4</v>
      </c>
      <c r="J57" s="7">
        <f t="shared" si="4"/>
        <v>5</v>
      </c>
      <c r="L57" s="7">
        <f t="shared" si="5"/>
        <v>4</v>
      </c>
      <c r="M57" s="7">
        <v>8</v>
      </c>
      <c r="N57" s="7">
        <v>4</v>
      </c>
    </row>
    <row r="58" spans="4:14" ht="14.25">
      <c r="D58" s="7">
        <f t="shared" si="2"/>
        <v>5</v>
      </c>
      <c r="E58" s="7">
        <v>10</v>
      </c>
      <c r="F58" s="7">
        <v>5</v>
      </c>
      <c r="I58" s="7">
        <f t="shared" si="3"/>
        <v>5</v>
      </c>
      <c r="J58" s="7">
        <f t="shared" si="4"/>
        <v>4</v>
      </c>
      <c r="L58" s="7">
        <f t="shared" si="5"/>
        <v>5</v>
      </c>
      <c r="M58" s="7">
        <v>10</v>
      </c>
      <c r="N58" s="7">
        <v>5</v>
      </c>
    </row>
    <row r="59" spans="4:14" ht="14.25">
      <c r="D59" s="7">
        <f t="shared" si="2"/>
        <v>6</v>
      </c>
      <c r="E59" s="7">
        <v>11.7</v>
      </c>
      <c r="F59" s="7">
        <v>6</v>
      </c>
      <c r="I59" s="7">
        <f t="shared" si="3"/>
        <v>6</v>
      </c>
      <c r="J59" s="7">
        <f t="shared" si="4"/>
        <v>3</v>
      </c>
      <c r="L59" s="7">
        <f t="shared" si="5"/>
        <v>6</v>
      </c>
      <c r="M59" s="7">
        <v>11.7</v>
      </c>
      <c r="N59" s="7">
        <v>6</v>
      </c>
    </row>
    <row r="60" spans="4:14" ht="14.25">
      <c r="D60" s="7">
        <f t="shared" si="2"/>
        <v>7</v>
      </c>
      <c r="E60" s="7">
        <f aca="true" t="shared" si="6" ref="E60:E93">D60+6</f>
        <v>13</v>
      </c>
      <c r="F60" s="7">
        <v>7</v>
      </c>
      <c r="I60" s="7">
        <f t="shared" si="3"/>
        <v>7</v>
      </c>
      <c r="J60" s="7">
        <f t="shared" si="4"/>
        <v>2</v>
      </c>
      <c r="L60" s="7">
        <f t="shared" si="5"/>
        <v>7</v>
      </c>
      <c r="M60" s="7">
        <f aca="true" t="shared" si="7" ref="M60:M93">L60+6</f>
        <v>13</v>
      </c>
      <c r="N60" s="7">
        <v>7</v>
      </c>
    </row>
    <row r="61" spans="4:14" ht="14.25">
      <c r="D61" s="7">
        <f t="shared" si="2"/>
        <v>8</v>
      </c>
      <c r="E61" s="7">
        <f t="shared" si="6"/>
        <v>14</v>
      </c>
      <c r="F61" s="7">
        <v>8</v>
      </c>
      <c r="I61" s="7">
        <f t="shared" si="3"/>
        <v>8</v>
      </c>
      <c r="J61" s="7">
        <f t="shared" si="4"/>
        <v>1</v>
      </c>
      <c r="L61" s="7">
        <f t="shared" si="5"/>
        <v>8</v>
      </c>
      <c r="M61" s="7">
        <f t="shared" si="7"/>
        <v>14</v>
      </c>
      <c r="N61" s="7">
        <v>8</v>
      </c>
    </row>
    <row r="62" spans="4:14" ht="14.25">
      <c r="D62" s="7">
        <f t="shared" si="2"/>
        <v>9</v>
      </c>
      <c r="E62" s="7">
        <f t="shared" si="6"/>
        <v>15</v>
      </c>
      <c r="F62" s="7">
        <v>9</v>
      </c>
      <c r="I62" s="7">
        <v>9</v>
      </c>
      <c r="J62" s="7">
        <v>0</v>
      </c>
      <c r="L62" s="7">
        <f t="shared" si="5"/>
        <v>9</v>
      </c>
      <c r="M62" s="7">
        <f t="shared" si="7"/>
        <v>15</v>
      </c>
      <c r="N62" s="7">
        <v>9</v>
      </c>
    </row>
    <row r="63" spans="4:14" ht="14.25">
      <c r="D63" s="7">
        <f t="shared" si="2"/>
        <v>10</v>
      </c>
      <c r="E63" s="7">
        <f t="shared" si="6"/>
        <v>16</v>
      </c>
      <c r="F63" s="7">
        <v>10</v>
      </c>
      <c r="L63" s="7">
        <f t="shared" si="5"/>
        <v>10</v>
      </c>
      <c r="M63" s="7">
        <f t="shared" si="7"/>
        <v>16</v>
      </c>
      <c r="N63" s="7">
        <v>10</v>
      </c>
    </row>
    <row r="64" spans="4:14" ht="14.25">
      <c r="D64" s="7">
        <f t="shared" si="2"/>
        <v>11</v>
      </c>
      <c r="E64" s="7">
        <f t="shared" si="6"/>
        <v>17</v>
      </c>
      <c r="F64" s="7">
        <v>11</v>
      </c>
      <c r="L64" s="7">
        <f t="shared" si="5"/>
        <v>11</v>
      </c>
      <c r="M64" s="7">
        <f t="shared" si="7"/>
        <v>17</v>
      </c>
      <c r="N64" s="7">
        <v>11</v>
      </c>
    </row>
    <row r="65" spans="4:14" ht="14.25">
      <c r="D65" s="7">
        <f t="shared" si="2"/>
        <v>12</v>
      </c>
      <c r="E65" s="7">
        <f t="shared" si="6"/>
        <v>18</v>
      </c>
      <c r="F65" s="7">
        <v>12</v>
      </c>
      <c r="L65" s="7">
        <f t="shared" si="5"/>
        <v>12</v>
      </c>
      <c r="M65" s="7">
        <f t="shared" si="7"/>
        <v>18</v>
      </c>
      <c r="N65" s="7">
        <v>12</v>
      </c>
    </row>
    <row r="66" spans="4:14" ht="14.25">
      <c r="D66" s="7">
        <f t="shared" si="2"/>
        <v>13</v>
      </c>
      <c r="E66" s="7">
        <f t="shared" si="6"/>
        <v>19</v>
      </c>
      <c r="F66" s="7">
        <v>13</v>
      </c>
      <c r="L66" s="7">
        <f t="shared" si="5"/>
        <v>13</v>
      </c>
      <c r="M66" s="7">
        <f t="shared" si="7"/>
        <v>19</v>
      </c>
      <c r="N66" s="7">
        <v>13</v>
      </c>
    </row>
    <row r="67" spans="4:14" ht="14.25">
      <c r="D67" s="7">
        <f t="shared" si="2"/>
        <v>14</v>
      </c>
      <c r="E67" s="7">
        <f t="shared" si="6"/>
        <v>20</v>
      </c>
      <c r="F67" s="7">
        <v>14</v>
      </c>
      <c r="L67" s="7">
        <f t="shared" si="5"/>
        <v>14</v>
      </c>
      <c r="M67" s="7">
        <f t="shared" si="7"/>
        <v>20</v>
      </c>
      <c r="N67" s="7">
        <v>14</v>
      </c>
    </row>
    <row r="68" spans="4:14" ht="14.25">
      <c r="D68" s="7">
        <f t="shared" si="2"/>
        <v>15</v>
      </c>
      <c r="E68" s="7">
        <f t="shared" si="6"/>
        <v>21</v>
      </c>
      <c r="F68" s="7">
        <v>15</v>
      </c>
      <c r="L68" s="7">
        <f t="shared" si="5"/>
        <v>15</v>
      </c>
      <c r="M68" s="7">
        <f t="shared" si="7"/>
        <v>21</v>
      </c>
      <c r="N68" s="7">
        <v>15</v>
      </c>
    </row>
    <row r="69" spans="4:14" ht="14.25">
      <c r="D69" s="7">
        <f t="shared" si="2"/>
        <v>16</v>
      </c>
      <c r="E69" s="7">
        <f t="shared" si="6"/>
        <v>22</v>
      </c>
      <c r="F69" s="7">
        <v>16</v>
      </c>
      <c r="L69" s="7">
        <f t="shared" si="5"/>
        <v>16</v>
      </c>
      <c r="M69" s="7">
        <f t="shared" si="7"/>
        <v>22</v>
      </c>
      <c r="N69" s="7">
        <v>16</v>
      </c>
    </row>
    <row r="70" spans="4:14" ht="14.25">
      <c r="D70" s="7">
        <f t="shared" si="2"/>
        <v>17</v>
      </c>
      <c r="E70" s="7">
        <f t="shared" si="6"/>
        <v>23</v>
      </c>
      <c r="F70" s="7">
        <v>17</v>
      </c>
      <c r="L70" s="7">
        <f t="shared" si="5"/>
        <v>17</v>
      </c>
      <c r="M70" s="7">
        <f t="shared" si="7"/>
        <v>23</v>
      </c>
      <c r="N70" s="7">
        <v>17</v>
      </c>
    </row>
    <row r="71" spans="4:14" ht="14.25">
      <c r="D71" s="7">
        <f t="shared" si="2"/>
        <v>18</v>
      </c>
      <c r="E71" s="7">
        <f t="shared" si="6"/>
        <v>24</v>
      </c>
      <c r="F71" s="7">
        <v>18</v>
      </c>
      <c r="L71" s="7">
        <f t="shared" si="5"/>
        <v>18</v>
      </c>
      <c r="M71" s="7">
        <f t="shared" si="7"/>
        <v>24</v>
      </c>
      <c r="N71" s="7">
        <v>18</v>
      </c>
    </row>
    <row r="72" spans="4:14" ht="14.25">
      <c r="D72" s="7">
        <f t="shared" si="2"/>
        <v>19</v>
      </c>
      <c r="E72" s="7">
        <f t="shared" si="6"/>
        <v>25</v>
      </c>
      <c r="F72" s="7">
        <v>19</v>
      </c>
      <c r="L72" s="7">
        <f t="shared" si="5"/>
        <v>19</v>
      </c>
      <c r="M72" s="7">
        <f t="shared" si="7"/>
        <v>25</v>
      </c>
      <c r="N72" s="7">
        <v>19</v>
      </c>
    </row>
    <row r="73" spans="4:14" ht="14.25">
      <c r="D73" s="7">
        <f t="shared" si="2"/>
        <v>20</v>
      </c>
      <c r="E73" s="7">
        <f t="shared" si="6"/>
        <v>26</v>
      </c>
      <c r="F73" s="7">
        <v>20</v>
      </c>
      <c r="L73" s="7">
        <f t="shared" si="5"/>
        <v>20</v>
      </c>
      <c r="M73" s="7">
        <f t="shared" si="7"/>
        <v>26</v>
      </c>
      <c r="N73" s="7">
        <v>20</v>
      </c>
    </row>
    <row r="74" spans="4:14" ht="14.25">
      <c r="D74" s="7">
        <f t="shared" si="2"/>
        <v>21</v>
      </c>
      <c r="E74" s="7">
        <f t="shared" si="6"/>
        <v>27</v>
      </c>
      <c r="F74" s="7">
        <v>21</v>
      </c>
      <c r="L74" s="7">
        <f t="shared" si="5"/>
        <v>21</v>
      </c>
      <c r="M74" s="7">
        <f t="shared" si="7"/>
        <v>27</v>
      </c>
      <c r="N74" s="7">
        <v>21</v>
      </c>
    </row>
    <row r="75" spans="4:14" ht="14.25">
      <c r="D75" s="7">
        <f t="shared" si="2"/>
        <v>22</v>
      </c>
      <c r="E75" s="7">
        <f t="shared" si="6"/>
        <v>28</v>
      </c>
      <c r="F75" s="7">
        <v>22</v>
      </c>
      <c r="L75" s="7">
        <f t="shared" si="5"/>
        <v>22</v>
      </c>
      <c r="M75" s="7">
        <f t="shared" si="7"/>
        <v>28</v>
      </c>
      <c r="N75" s="7">
        <v>22</v>
      </c>
    </row>
    <row r="76" spans="4:14" ht="14.25">
      <c r="D76" s="7">
        <f t="shared" si="2"/>
        <v>23</v>
      </c>
      <c r="E76" s="7">
        <f t="shared" si="6"/>
        <v>29</v>
      </c>
      <c r="F76" s="7">
        <v>23</v>
      </c>
      <c r="L76" s="7">
        <f t="shared" si="5"/>
        <v>23</v>
      </c>
      <c r="M76" s="7">
        <f t="shared" si="7"/>
        <v>29</v>
      </c>
      <c r="N76" s="7">
        <v>23</v>
      </c>
    </row>
    <row r="77" spans="4:14" ht="14.25">
      <c r="D77" s="7">
        <f t="shared" si="2"/>
        <v>24</v>
      </c>
      <c r="E77" s="7">
        <f t="shared" si="6"/>
        <v>30</v>
      </c>
      <c r="F77" s="7">
        <v>24</v>
      </c>
      <c r="L77" s="7">
        <f t="shared" si="5"/>
        <v>24</v>
      </c>
      <c r="M77" s="7">
        <f t="shared" si="7"/>
        <v>30</v>
      </c>
      <c r="N77" s="7">
        <v>24</v>
      </c>
    </row>
    <row r="78" spans="4:14" ht="14.25">
      <c r="D78" s="7">
        <f t="shared" si="2"/>
        <v>25</v>
      </c>
      <c r="E78" s="7">
        <f t="shared" si="6"/>
        <v>31</v>
      </c>
      <c r="F78" s="7">
        <v>25</v>
      </c>
      <c r="L78" s="7">
        <f t="shared" si="5"/>
        <v>25</v>
      </c>
      <c r="M78" s="7">
        <f t="shared" si="7"/>
        <v>31</v>
      </c>
      <c r="N78" s="7">
        <v>25</v>
      </c>
    </row>
    <row r="79" spans="4:14" ht="14.25">
      <c r="D79" s="7">
        <f t="shared" si="2"/>
        <v>26</v>
      </c>
      <c r="E79" s="7">
        <f t="shared" si="6"/>
        <v>32</v>
      </c>
      <c r="F79" s="7">
        <v>26</v>
      </c>
      <c r="L79" s="7">
        <f t="shared" si="5"/>
        <v>26</v>
      </c>
      <c r="M79" s="7">
        <f t="shared" si="7"/>
        <v>32</v>
      </c>
      <c r="N79" s="7">
        <v>26</v>
      </c>
    </row>
    <row r="80" spans="4:14" ht="14.25">
      <c r="D80" s="7">
        <f t="shared" si="2"/>
        <v>27</v>
      </c>
      <c r="E80" s="7">
        <f t="shared" si="6"/>
        <v>33</v>
      </c>
      <c r="F80" s="7">
        <v>27</v>
      </c>
      <c r="L80" s="7">
        <f t="shared" si="5"/>
        <v>27</v>
      </c>
      <c r="M80" s="7">
        <f t="shared" si="7"/>
        <v>33</v>
      </c>
      <c r="N80" s="7">
        <v>27</v>
      </c>
    </row>
    <row r="81" spans="4:14" ht="14.25">
      <c r="D81" s="7">
        <f t="shared" si="2"/>
        <v>28</v>
      </c>
      <c r="E81" s="7">
        <f t="shared" si="6"/>
        <v>34</v>
      </c>
      <c r="F81" s="7">
        <v>28</v>
      </c>
      <c r="L81" s="7">
        <f t="shared" si="5"/>
        <v>28</v>
      </c>
      <c r="M81" s="7">
        <f t="shared" si="7"/>
        <v>34</v>
      </c>
      <c r="N81" s="7">
        <v>28</v>
      </c>
    </row>
    <row r="82" spans="4:14" ht="14.25">
      <c r="D82" s="7">
        <f t="shared" si="2"/>
        <v>29</v>
      </c>
      <c r="E82" s="7">
        <f t="shared" si="6"/>
        <v>35</v>
      </c>
      <c r="F82" s="7">
        <v>29</v>
      </c>
      <c r="L82" s="7">
        <f t="shared" si="5"/>
        <v>29</v>
      </c>
      <c r="M82" s="7">
        <f t="shared" si="7"/>
        <v>35</v>
      </c>
      <c r="N82" s="7">
        <v>29</v>
      </c>
    </row>
    <row r="83" spans="4:14" ht="14.25">
      <c r="D83" s="7">
        <f t="shared" si="2"/>
        <v>30</v>
      </c>
      <c r="E83" s="7">
        <f t="shared" si="6"/>
        <v>36</v>
      </c>
      <c r="F83" s="7">
        <v>30</v>
      </c>
      <c r="L83" s="7">
        <f t="shared" si="5"/>
        <v>30</v>
      </c>
      <c r="M83" s="7">
        <f t="shared" si="7"/>
        <v>36</v>
      </c>
      <c r="N83" s="7">
        <v>30</v>
      </c>
    </row>
    <row r="84" spans="4:14" ht="14.25">
      <c r="D84" s="7">
        <f t="shared" si="2"/>
        <v>31</v>
      </c>
      <c r="E84" s="7">
        <f t="shared" si="6"/>
        <v>37</v>
      </c>
      <c r="F84" s="7">
        <v>31</v>
      </c>
      <c r="L84" s="7">
        <f t="shared" si="5"/>
        <v>31</v>
      </c>
      <c r="M84" s="7">
        <f t="shared" si="7"/>
        <v>37</v>
      </c>
      <c r="N84" s="7">
        <v>31</v>
      </c>
    </row>
    <row r="85" spans="4:14" ht="14.25">
      <c r="D85" s="7">
        <f t="shared" si="2"/>
        <v>32</v>
      </c>
      <c r="E85" s="7">
        <f t="shared" si="6"/>
        <v>38</v>
      </c>
      <c r="F85" s="7">
        <v>32</v>
      </c>
      <c r="L85" s="7">
        <f t="shared" si="5"/>
        <v>32</v>
      </c>
      <c r="M85" s="7">
        <f t="shared" si="7"/>
        <v>38</v>
      </c>
      <c r="N85" s="7">
        <v>32</v>
      </c>
    </row>
    <row r="86" spans="4:14" ht="14.25">
      <c r="D86" s="7">
        <f t="shared" si="2"/>
        <v>33</v>
      </c>
      <c r="E86" s="7">
        <f t="shared" si="6"/>
        <v>39</v>
      </c>
      <c r="F86" s="7">
        <v>33</v>
      </c>
      <c r="L86" s="7">
        <f t="shared" si="5"/>
        <v>33</v>
      </c>
      <c r="M86" s="7">
        <f t="shared" si="7"/>
        <v>39</v>
      </c>
      <c r="N86" s="7">
        <v>33</v>
      </c>
    </row>
    <row r="87" spans="4:14" ht="14.25">
      <c r="D87" s="7">
        <f t="shared" si="2"/>
        <v>34</v>
      </c>
      <c r="E87" s="7">
        <f t="shared" si="6"/>
        <v>40</v>
      </c>
      <c r="F87" s="7">
        <v>34</v>
      </c>
      <c r="L87" s="7">
        <f t="shared" si="5"/>
        <v>34</v>
      </c>
      <c r="M87" s="7">
        <f t="shared" si="7"/>
        <v>40</v>
      </c>
      <c r="N87" s="7">
        <v>34</v>
      </c>
    </row>
    <row r="88" spans="4:14" ht="14.25">
      <c r="D88" s="7">
        <f t="shared" si="2"/>
        <v>35</v>
      </c>
      <c r="E88" s="7">
        <f t="shared" si="6"/>
        <v>41</v>
      </c>
      <c r="F88" s="7">
        <v>35</v>
      </c>
      <c r="L88" s="7">
        <f t="shared" si="5"/>
        <v>35</v>
      </c>
      <c r="M88" s="7">
        <f t="shared" si="7"/>
        <v>41</v>
      </c>
      <c r="N88" s="7">
        <v>35</v>
      </c>
    </row>
    <row r="89" spans="4:14" ht="14.25">
      <c r="D89" s="7">
        <f t="shared" si="2"/>
        <v>36</v>
      </c>
      <c r="E89" s="7">
        <f t="shared" si="6"/>
        <v>42</v>
      </c>
      <c r="F89" s="7">
        <v>36</v>
      </c>
      <c r="L89" s="7">
        <f t="shared" si="5"/>
        <v>36</v>
      </c>
      <c r="M89" s="7">
        <f t="shared" si="7"/>
        <v>42</v>
      </c>
      <c r="N89" s="7">
        <v>36</v>
      </c>
    </row>
    <row r="90" spans="4:14" ht="14.25">
      <c r="D90" s="7">
        <f t="shared" si="2"/>
        <v>37</v>
      </c>
      <c r="E90" s="7">
        <f t="shared" si="6"/>
        <v>43</v>
      </c>
      <c r="F90" s="7">
        <v>37</v>
      </c>
      <c r="L90" s="7">
        <f t="shared" si="5"/>
        <v>37</v>
      </c>
      <c r="M90" s="7">
        <f t="shared" si="7"/>
        <v>43</v>
      </c>
      <c r="N90" s="7">
        <v>37</v>
      </c>
    </row>
    <row r="91" spans="4:14" ht="14.25">
      <c r="D91" s="7">
        <f t="shared" si="2"/>
        <v>38</v>
      </c>
      <c r="E91" s="7">
        <f t="shared" si="6"/>
        <v>44</v>
      </c>
      <c r="F91" s="7">
        <v>38</v>
      </c>
      <c r="L91" s="7">
        <f t="shared" si="5"/>
        <v>38</v>
      </c>
      <c r="M91" s="7">
        <f t="shared" si="7"/>
        <v>44</v>
      </c>
      <c r="N91" s="7">
        <v>38</v>
      </c>
    </row>
    <row r="92" spans="4:14" ht="14.25">
      <c r="D92" s="7">
        <f t="shared" si="2"/>
        <v>39</v>
      </c>
      <c r="E92" s="7">
        <f t="shared" si="6"/>
        <v>45</v>
      </c>
      <c r="F92" s="7">
        <v>39</v>
      </c>
      <c r="L92" s="7">
        <f t="shared" si="5"/>
        <v>39</v>
      </c>
      <c r="M92" s="7">
        <f t="shared" si="7"/>
        <v>45</v>
      </c>
      <c r="N92" s="7">
        <v>39</v>
      </c>
    </row>
    <row r="93" spans="4:14" ht="14.25">
      <c r="D93" s="7">
        <f t="shared" si="2"/>
        <v>40</v>
      </c>
      <c r="E93" s="7">
        <f t="shared" si="6"/>
        <v>46</v>
      </c>
      <c r="F93" s="7">
        <v>40</v>
      </c>
      <c r="L93" s="7">
        <f t="shared" si="5"/>
        <v>40</v>
      </c>
      <c r="M93" s="7">
        <f t="shared" si="7"/>
        <v>46</v>
      </c>
      <c r="N93" s="7">
        <v>40</v>
      </c>
    </row>
    <row r="94" spans="4:15" ht="14.25">
      <c r="D94" s="7" t="s">
        <v>104</v>
      </c>
      <c r="E94" s="7">
        <f aca="true" t="shared" si="8" ref="E94:E100">$D$42+1+6</f>
        <v>20</v>
      </c>
      <c r="F94" s="7">
        <f aca="true" t="shared" si="9" ref="F94:F100">$D$42+1</f>
        <v>14</v>
      </c>
      <c r="G94" s="8" t="s">
        <v>92</v>
      </c>
      <c r="L94" s="7" t="s">
        <v>104</v>
      </c>
      <c r="M94" s="7">
        <f aca="true" t="shared" si="10" ref="M94:M100">$M$42+1+6</f>
        <v>11</v>
      </c>
      <c r="N94" s="7">
        <f aca="true" t="shared" si="11" ref="N94:N100">$M$42+1</f>
        <v>5</v>
      </c>
      <c r="O94" s="8" t="s">
        <v>92</v>
      </c>
    </row>
    <row r="95" spans="4:15" ht="14.25">
      <c r="D95" s="7" t="s">
        <v>105</v>
      </c>
      <c r="E95" s="7">
        <f t="shared" si="8"/>
        <v>20</v>
      </c>
      <c r="F95" s="7">
        <f t="shared" si="9"/>
        <v>14</v>
      </c>
      <c r="G95" s="8" t="s">
        <v>93</v>
      </c>
      <c r="L95" s="7" t="s">
        <v>105</v>
      </c>
      <c r="M95" s="7">
        <f t="shared" si="10"/>
        <v>11</v>
      </c>
      <c r="N95" s="7">
        <f t="shared" si="11"/>
        <v>5</v>
      </c>
      <c r="O95" s="8" t="s">
        <v>93</v>
      </c>
    </row>
    <row r="96" spans="4:15" ht="14.25">
      <c r="D96" s="7" t="s">
        <v>106</v>
      </c>
      <c r="E96" s="7">
        <f t="shared" si="8"/>
        <v>20</v>
      </c>
      <c r="F96" s="7">
        <f t="shared" si="9"/>
        <v>14</v>
      </c>
      <c r="G96" s="8" t="s">
        <v>94</v>
      </c>
      <c r="L96" s="7" t="s">
        <v>97</v>
      </c>
      <c r="M96" s="7">
        <f t="shared" si="10"/>
        <v>11</v>
      </c>
      <c r="N96" s="7">
        <f t="shared" si="11"/>
        <v>5</v>
      </c>
      <c r="O96" s="8" t="s">
        <v>94</v>
      </c>
    </row>
    <row r="97" spans="4:15" ht="14.25">
      <c r="D97" s="7" t="s">
        <v>107</v>
      </c>
      <c r="E97" s="7">
        <f t="shared" si="8"/>
        <v>20</v>
      </c>
      <c r="F97" s="7">
        <f t="shared" si="9"/>
        <v>14</v>
      </c>
      <c r="G97" s="8" t="s">
        <v>96</v>
      </c>
      <c r="L97" s="7" t="s">
        <v>108</v>
      </c>
      <c r="M97" s="7">
        <f t="shared" si="10"/>
        <v>11</v>
      </c>
      <c r="N97" s="7">
        <f t="shared" si="11"/>
        <v>5</v>
      </c>
      <c r="O97" s="8" t="s">
        <v>96</v>
      </c>
    </row>
    <row r="98" spans="4:15" ht="14.25">
      <c r="D98" s="7" t="s">
        <v>109</v>
      </c>
      <c r="E98" s="7">
        <f t="shared" si="8"/>
        <v>20</v>
      </c>
      <c r="F98" s="7">
        <f t="shared" si="9"/>
        <v>14</v>
      </c>
      <c r="G98" s="8" t="s">
        <v>110</v>
      </c>
      <c r="L98" s="7" t="s">
        <v>109</v>
      </c>
      <c r="M98" s="7">
        <f t="shared" si="10"/>
        <v>11</v>
      </c>
      <c r="N98" s="7">
        <f t="shared" si="11"/>
        <v>5</v>
      </c>
      <c r="O98" s="8" t="s">
        <v>110</v>
      </c>
    </row>
    <row r="99" spans="4:15" ht="14.25">
      <c r="D99" s="7" t="s">
        <v>111</v>
      </c>
      <c r="E99" s="7">
        <f t="shared" si="8"/>
        <v>20</v>
      </c>
      <c r="F99" s="7">
        <f t="shared" si="9"/>
        <v>14</v>
      </c>
      <c r="G99" s="8" t="s">
        <v>41</v>
      </c>
      <c r="L99" s="7" t="s">
        <v>112</v>
      </c>
      <c r="M99" s="7">
        <f t="shared" si="10"/>
        <v>11</v>
      </c>
      <c r="N99" s="7">
        <f t="shared" si="11"/>
        <v>5</v>
      </c>
      <c r="O99" s="8" t="s">
        <v>41</v>
      </c>
    </row>
    <row r="100" spans="4:15" ht="14.25">
      <c r="D100" s="7" t="s">
        <v>113</v>
      </c>
      <c r="E100" s="7">
        <f t="shared" si="8"/>
        <v>20</v>
      </c>
      <c r="F100" s="7">
        <f t="shared" si="9"/>
        <v>14</v>
      </c>
      <c r="G100" s="8" t="s">
        <v>42</v>
      </c>
      <c r="L100" s="7" t="s">
        <v>114</v>
      </c>
      <c r="M100" s="7">
        <f t="shared" si="10"/>
        <v>11</v>
      </c>
      <c r="N100" s="7">
        <f t="shared" si="11"/>
        <v>5</v>
      </c>
      <c r="O100" s="8" t="s">
        <v>42</v>
      </c>
    </row>
    <row r="101" spans="4:15" ht="14.25">
      <c r="D101" s="7" t="s">
        <v>115</v>
      </c>
      <c r="E101" s="7">
        <v>0</v>
      </c>
      <c r="F101" s="7">
        <v>0</v>
      </c>
      <c r="G101" s="8" t="s">
        <v>46</v>
      </c>
      <c r="L101" s="7" t="s">
        <v>115</v>
      </c>
      <c r="M101" s="7">
        <v>0</v>
      </c>
      <c r="N101" s="7">
        <v>0</v>
      </c>
      <c r="O101" s="8" t="s">
        <v>46</v>
      </c>
    </row>
  </sheetData>
  <sheetProtection/>
  <mergeCells count="167">
    <mergeCell ref="Q35:Q36"/>
    <mergeCell ref="L35:L36"/>
    <mergeCell ref="N35:N36"/>
    <mergeCell ref="O35:O36"/>
    <mergeCell ref="P35:P36"/>
    <mergeCell ref="Q31:Q32"/>
    <mergeCell ref="L33:L34"/>
    <mergeCell ref="N33:N34"/>
    <mergeCell ref="O33:O34"/>
    <mergeCell ref="P33:P34"/>
    <mergeCell ref="Q33:Q34"/>
    <mergeCell ref="L31:L32"/>
    <mergeCell ref="N31:N32"/>
    <mergeCell ref="O31:O32"/>
    <mergeCell ref="P31:P32"/>
    <mergeCell ref="Q27:Q28"/>
    <mergeCell ref="L29:L30"/>
    <mergeCell ref="N29:N30"/>
    <mergeCell ref="O29:O30"/>
    <mergeCell ref="P29:P30"/>
    <mergeCell ref="Q29:Q30"/>
    <mergeCell ref="L27:L28"/>
    <mergeCell ref="N27:N28"/>
    <mergeCell ref="O27:O28"/>
    <mergeCell ref="P27:P28"/>
    <mergeCell ref="Q23:Q24"/>
    <mergeCell ref="L25:L26"/>
    <mergeCell ref="N25:N26"/>
    <mergeCell ref="O25:O26"/>
    <mergeCell ref="P25:P26"/>
    <mergeCell ref="Q25:Q26"/>
    <mergeCell ref="L23:L24"/>
    <mergeCell ref="N23:N24"/>
    <mergeCell ref="O23:O24"/>
    <mergeCell ref="P23:P24"/>
    <mergeCell ref="Q19:Q20"/>
    <mergeCell ref="L21:L22"/>
    <mergeCell ref="N21:N22"/>
    <mergeCell ref="O21:O22"/>
    <mergeCell ref="P21:P22"/>
    <mergeCell ref="Q21:Q22"/>
    <mergeCell ref="L19:L20"/>
    <mergeCell ref="N19:N20"/>
    <mergeCell ref="O19:O20"/>
    <mergeCell ref="P19:P20"/>
    <mergeCell ref="Q17:Q18"/>
    <mergeCell ref="L15:L16"/>
    <mergeCell ref="N15:N16"/>
    <mergeCell ref="O15:O16"/>
    <mergeCell ref="P15:P16"/>
    <mergeCell ref="Q11:Q12"/>
    <mergeCell ref="L13:L14"/>
    <mergeCell ref="N13:N14"/>
    <mergeCell ref="O13:O14"/>
    <mergeCell ref="P13:P14"/>
    <mergeCell ref="Q13:Q14"/>
    <mergeCell ref="L11:L12"/>
    <mergeCell ref="N11:N12"/>
    <mergeCell ref="O11:O12"/>
    <mergeCell ref="P11:P12"/>
    <mergeCell ref="O7:O8"/>
    <mergeCell ref="P7:P8"/>
    <mergeCell ref="L7:L8"/>
    <mergeCell ref="D4:K4"/>
    <mergeCell ref="L4:S4"/>
    <mergeCell ref="M5:M6"/>
    <mergeCell ref="E5:E6"/>
    <mergeCell ref="K5:K6"/>
    <mergeCell ref="S5:S6"/>
    <mergeCell ref="R5:R6"/>
    <mergeCell ref="S7:S8"/>
    <mergeCell ref="C13:C14"/>
    <mergeCell ref="B15:B16"/>
    <mergeCell ref="C15:C16"/>
    <mergeCell ref="B11:B12"/>
    <mergeCell ref="C7:C8"/>
    <mergeCell ref="C9:C10"/>
    <mergeCell ref="C11:C12"/>
    <mergeCell ref="B7:B8"/>
    <mergeCell ref="B9:B10"/>
    <mergeCell ref="B27:B28"/>
    <mergeCell ref="C27:C28"/>
    <mergeCell ref="B35:B36"/>
    <mergeCell ref="C35:C36"/>
    <mergeCell ref="B29:B30"/>
    <mergeCell ref="C29:C30"/>
    <mergeCell ref="B31:B32"/>
    <mergeCell ref="C31:C32"/>
    <mergeCell ref="B33:B34"/>
    <mergeCell ref="C33:C34"/>
    <mergeCell ref="S11:S12"/>
    <mergeCell ref="S13:S14"/>
    <mergeCell ref="B25:B26"/>
    <mergeCell ref="C25:C26"/>
    <mergeCell ref="B23:B24"/>
    <mergeCell ref="C23:C24"/>
    <mergeCell ref="B19:B20"/>
    <mergeCell ref="C19:C20"/>
    <mergeCell ref="B21:B22"/>
    <mergeCell ref="C21:C22"/>
    <mergeCell ref="S9:S10"/>
    <mergeCell ref="Q7:Q8"/>
    <mergeCell ref="L9:L10"/>
    <mergeCell ref="N9:N10"/>
    <mergeCell ref="O9:O10"/>
    <mergeCell ref="P9:P10"/>
    <mergeCell ref="N7:N8"/>
    <mergeCell ref="R7:R8"/>
    <mergeCell ref="R9:R10"/>
    <mergeCell ref="Q9:Q10"/>
    <mergeCell ref="S15:S16"/>
    <mergeCell ref="R17:R18"/>
    <mergeCell ref="S17:S18"/>
    <mergeCell ref="B17:B18"/>
    <mergeCell ref="C17:C18"/>
    <mergeCell ref="Q15:Q16"/>
    <mergeCell ref="L17:L18"/>
    <mergeCell ref="N17:N18"/>
    <mergeCell ref="O17:O18"/>
    <mergeCell ref="P17:P18"/>
    <mergeCell ref="R11:R12"/>
    <mergeCell ref="R15:R16"/>
    <mergeCell ref="R13:R14"/>
    <mergeCell ref="R27:R28"/>
    <mergeCell ref="S27:S28"/>
    <mergeCell ref="R29:R30"/>
    <mergeCell ref="S29:S30"/>
    <mergeCell ref="S23:S24"/>
    <mergeCell ref="R19:R20"/>
    <mergeCell ref="R23:R24"/>
    <mergeCell ref="R25:R26"/>
    <mergeCell ref="S25:S26"/>
    <mergeCell ref="S19:S20"/>
    <mergeCell ref="R21:R22"/>
    <mergeCell ref="S21:S22"/>
    <mergeCell ref="R35:R36"/>
    <mergeCell ref="S35:S36"/>
    <mergeCell ref="R31:R32"/>
    <mergeCell ref="S31:S32"/>
    <mergeCell ref="R33:R34"/>
    <mergeCell ref="S33:S34"/>
    <mergeCell ref="B3:S3"/>
    <mergeCell ref="N5:O5"/>
    <mergeCell ref="P5:Q5"/>
    <mergeCell ref="B5:C5"/>
    <mergeCell ref="F5:G5"/>
    <mergeCell ref="H5:I5"/>
    <mergeCell ref="J5:J6"/>
    <mergeCell ref="D5:D6"/>
    <mergeCell ref="L5:L6"/>
    <mergeCell ref="B4:C4"/>
    <mergeCell ref="M15:M16"/>
    <mergeCell ref="M17:M18"/>
    <mergeCell ref="M19:M20"/>
    <mergeCell ref="M21:M22"/>
    <mergeCell ref="M7:M8"/>
    <mergeCell ref="M9:M10"/>
    <mergeCell ref="M11:M12"/>
    <mergeCell ref="M13:M14"/>
    <mergeCell ref="B13:B14"/>
    <mergeCell ref="M31:M32"/>
    <mergeCell ref="M33:M34"/>
    <mergeCell ref="M35:M36"/>
    <mergeCell ref="M23:M24"/>
    <mergeCell ref="M25:M26"/>
    <mergeCell ref="M27:M28"/>
    <mergeCell ref="M29:M30"/>
  </mergeCells>
  <dataValidations count="1">
    <dataValidation allowBlank="1" showInputMessage="1" showErrorMessage="1" imeMode="off" sqref="E7:K36 M7:S36"/>
  </dataValidations>
  <printOptions horizontalCentered="1" verticalCentered="1"/>
  <pageMargins left="0.5905511811023623" right="0.5905511811023623" top="0.79" bottom="0.52" header="0.5118110236220472" footer="0.31496062992125984"/>
  <pageSetup horizontalDpi="400" verticalDpi="4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剣持光信</dc:creator>
  <cp:keywords/>
  <dc:description/>
  <cp:lastModifiedBy>tada-h</cp:lastModifiedBy>
  <cp:lastPrinted>2019-08-31T04:54:59Z</cp:lastPrinted>
  <dcterms:created xsi:type="dcterms:W3CDTF">2000-08-04T12:50:15Z</dcterms:created>
  <dcterms:modified xsi:type="dcterms:W3CDTF">2019-09-06T12:14:27Z</dcterms:modified>
  <cp:category/>
  <cp:version/>
  <cp:contentType/>
  <cp:contentStatus/>
</cp:coreProperties>
</file>